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-my.sharepoint.com/personal/21180_icf_com/Documents/Projects/Analysis/Wealth Index Construction/LBMIS2022 review/Wealth/"/>
    </mc:Choice>
  </mc:AlternateContent>
  <xr:revisionPtr revIDLastSave="67" documentId="13_ncr:1_{66F2DE2E-029D-4793-8173-1D573C3B1A18}" xr6:coauthVersionLast="47" xr6:coauthVersionMax="47" xr10:uidLastSave="{939B8BBE-CF2E-44D4-9773-B57DF0D3EE03}"/>
  <bookViews>
    <workbookView xWindow="28680" yWindow="-120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6" i="2" l="1"/>
  <c r="M114" i="2"/>
  <c r="M101" i="1"/>
  <c r="M103" i="4"/>
  <c r="D23" i="3"/>
  <c r="D12" i="3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<sst xmlns="http://schemas.openxmlformats.org/spreadsheetml/2006/main" count="838" uniqueCount="178">
  <si>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</si>
  <si>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</si>
  <si>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</si>
  <si>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</si>
  <si>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</si>
  <si>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</si>
  <si>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</si>
  <si>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</si>
  <si>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</si>
  <si>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</si>
  <si>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</si>
  <si>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</si>
  <si>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</si>
  <si>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</si>
  <si>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</si>
  <si>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</si>
  <si>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</si>
  <si>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</si>
  <si>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</si>
  <si>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</si>
  <si>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</si>
  <si>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</si>
  <si>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</si>
  <si>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</si>
  <si>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</si>
  <si>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</si>
  <si>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</si>
  <si>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</si>
  <si>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</si>
  <si>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</si>
  <si>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</si>
  <si>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</si>
  <si>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</si>
  <si>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</si>
  <si>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</si>
  <si>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</si>
  <si>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</si>
  <si>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</si>
  <si>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</si>
  <si>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</si>
  <si>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</si>
  <si>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</si>
  <si>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</si>
  <si>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</si>
  <si>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</si>
  <si>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</si>
  <si>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</si>
  <si>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</si>
  <si>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</si>
  <si>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QH101_81 Source of drinking water: Surface water (river/dam/lake/pond/stream/canal/irrigation channel)</t>
  </si>
  <si>
    <t>QH101_91 Source of drinking water: Bottled water</t>
  </si>
  <si>
    <t>LAND Owns land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</si>
  <si>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</si>
  <si>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</si>
  <si>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</si>
  <si>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</si>
  <si>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</si>
  <si>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</si>
  <si>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</si>
  <si>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</si>
  <si>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</si>
  <si>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</si>
  <si>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</si>
  <si>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</si>
  <si>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</si>
  <si>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</si>
  <si>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</si>
  <si>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</si>
  <si>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</si>
  <si>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QH101_31 Source of drinking water: Protected well</t>
  </si>
  <si>
    <t>QH101_32 Source of drinking water: Unprotected well</t>
  </si>
  <si>
    <t>QH101_41 Source of drinking water: Protected spring</t>
  </si>
  <si>
    <t>QH105_11 Type of toilet facility: Flush to piped sewer system</t>
  </si>
  <si>
    <t>QH105_12 Type of toilet facility: Flush to septic tank</t>
  </si>
  <si>
    <t>QH105_13 Type of toilet facility: Flush to pit latrine</t>
  </si>
  <si>
    <t>QH105_21 Type of toilet facility: Ventilated improved pit latrine</t>
  </si>
  <si>
    <t>QH105_22 Type of toilet facility: Pit latrine with slab</t>
  </si>
  <si>
    <t>QH105_23 Type of toilet facility: Pit latrine without slab/open pit</t>
  </si>
  <si>
    <t>QH105_51 Type of toilet facility: Hanging toilet/hanging latrine</t>
  </si>
  <si>
    <t>QH105_61 Type of toilet facility: No facility/bush/field</t>
  </si>
  <si>
    <t>QH105_11_sh Type of toilet facility: Flush to piped sewer system - shared</t>
  </si>
  <si>
    <t>QH105_12_sh Type of toilet facility: Flush to septic tank - shared</t>
  </si>
  <si>
    <t>QH105_13_sh Type of toilet facility: Flush to pit latrine - shared</t>
  </si>
  <si>
    <t>QH105_14_sh Type of toilet facility: Flush to somewhere else - shared</t>
  </si>
  <si>
    <t>QH105_21_sh Type of toilet facility: Ventilated improved pit latrine - shared</t>
  </si>
  <si>
    <t>QH105_22_sh Type of toilet facility: Pit latrine with slab - shared</t>
  </si>
  <si>
    <t>QH105_23_sh Type of toilet facility: Pit latrine without slab/open pit - shared</t>
  </si>
  <si>
    <t>QH105_41_sh Type of toilet facility: Bucket toilet - shared</t>
  </si>
  <si>
    <t>QH105_51_sh Type of toilet facility: Hanging toilet/hanging latrine - shared</t>
  </si>
  <si>
    <t>QH105_96_sh Type of toilet facility: Other - shared</t>
  </si>
  <si>
    <t>QH116A Electricity</t>
  </si>
  <si>
    <t>QH116D Telephone (non-mobile)</t>
  </si>
  <si>
    <t>QH117A Watch</t>
  </si>
  <si>
    <t>QH117C Bicycle</t>
  </si>
  <si>
    <t>QH117D Motorcycle or scooter</t>
  </si>
  <si>
    <t>QH117F Car or Truck</t>
  </si>
  <si>
    <t>QH132_12 Main floor material: Dung</t>
  </si>
  <si>
    <t>QH132_21 Main floor material: Wood planks</t>
  </si>
  <si>
    <t>QH132_35 Main floor material: Carpet</t>
  </si>
  <si>
    <t>QH132_96 Main floor material: Other</t>
  </si>
  <si>
    <t>QH133_11 Main roof material: No roof</t>
  </si>
  <si>
    <t>QH133_21 Main roof material: Rustic mat</t>
  </si>
  <si>
    <t>QH133_22 Main roof material: Palm/bamboo</t>
  </si>
  <si>
    <t>QH133_32 Main roof material: Wood</t>
  </si>
  <si>
    <t>QH133_33 Main roof material: Calamine/cement fiber</t>
  </si>
  <si>
    <t>QH134_13 Main wall material: Dirt</t>
  </si>
  <si>
    <t>QH134_22 Main wall material: Stone with mud</t>
  </si>
  <si>
    <t>QH134_23 Main wall material: Uncovered adobe</t>
  </si>
  <si>
    <t>QH134_31 Main wall material: Cement</t>
  </si>
  <si>
    <t>QH134_32 Main wall material: Stone with lime/cement</t>
  </si>
  <si>
    <t>QH134_33 Main wall material: Bricks</t>
  </si>
  <si>
    <t>QH134_34 Main wall material: Cement blocks</t>
  </si>
  <si>
    <t>QH134_35 Main wall material: Covered adobe</t>
  </si>
  <si>
    <t>QH134_96 Main wall material: Other</t>
  </si>
  <si>
    <t>QH113A_1 Cows/bulls: 1-4</t>
  </si>
  <si>
    <t>QH113A_2 Cows/bulls: 5-9</t>
  </si>
  <si>
    <t>QH113A_3 Cows/bulls: 10+</t>
  </si>
  <si>
    <t>Urban</t>
  </si>
  <si>
    <t xml:space="preserve">Histogram </t>
  </si>
  <si>
    <t>Liberia MIS 2022</t>
  </si>
  <si>
    <t>QH101_21 Source of drinking water: Hand pump/tube well or borehole</t>
  </si>
  <si>
    <t>QH101_42 Source of drinking water: Unprotected spring or Rainwater</t>
  </si>
  <si>
    <t>QH101_61 Source of drinking water: Tanker truck or Cart with small tank</t>
  </si>
  <si>
    <t>QH101_92 Source of drinking water: Mineral water in sachet</t>
  </si>
  <si>
    <t>QH105_14 Type of toilet facility: Flush to somewhere else or don't know where</t>
  </si>
  <si>
    <t>QH105_41 Type of toilet facility: Bucket toilet or Composting toilet</t>
  </si>
  <si>
    <t>QH105_96 Type of toilet facility: Other</t>
  </si>
  <si>
    <t>QH109_1 Type of cookstove: Electric stove or Solar cooker</t>
  </si>
  <si>
    <t>QH109_3 Type of cookstove: Liquefied petroleum gas (LPG)/cooking gas stove or Piped natural gas stove or Biogas stove or Liquid fuel stove</t>
  </si>
  <si>
    <t>QH109_7 Type of cookstove: Manufactured solid fuel stove</t>
  </si>
  <si>
    <t>QH109_8 Type of cookstove: Traditional solid fuel stove</t>
  </si>
  <si>
    <t>QH109_9 Type of cookstove: Three stone stove/open fire</t>
  </si>
  <si>
    <t>QH109_95 Type of cookstove: No food cooked in household</t>
  </si>
  <si>
    <t>QH110_3 Type of cooking fuel: Kerosene/paraffin</t>
  </si>
  <si>
    <t>QH110_4 Type of cooking fuel: Fire coal/charcoal</t>
  </si>
  <si>
    <t>QH110_5 Type of cooking fuel: Wood or Straw/shrubs/grass</t>
  </si>
  <si>
    <t>QH110_9 Type of cooking fuel: Processed biomass (pellets) or woodchips</t>
  </si>
  <si>
    <t>QH116B Generator</t>
  </si>
  <si>
    <t>QH116C Radio</t>
  </si>
  <si>
    <t>QH116E Icebox (refridgerator)</t>
  </si>
  <si>
    <t>QH116F Table</t>
  </si>
  <si>
    <t>QH116G Chairs</t>
  </si>
  <si>
    <t>QH116H Cupboard</t>
  </si>
  <si>
    <t>QH116I Mattress</t>
  </si>
  <si>
    <t>QH116J Sewing machine</t>
  </si>
  <si>
    <t>QH116K Television</t>
  </si>
  <si>
    <t>QH116L Computer</t>
  </si>
  <si>
    <t>QH116M Bench/stool</t>
  </si>
  <si>
    <t>QH117E Wheelbarrow</t>
  </si>
  <si>
    <t>QH117G Boat or canoe</t>
  </si>
  <si>
    <t>QH117H Kehkeh or tricycle</t>
  </si>
  <si>
    <t>MOBPHONE Owns a mobile phone</t>
  </si>
  <si>
    <t>CHECKACC Posession of a bank account</t>
  </si>
  <si>
    <t>QH132_11 Main floor material: Earth/sand/mud</t>
  </si>
  <si>
    <t>QH132_33 Main floor material: Ceramic tiles/terrazo</t>
  </si>
  <si>
    <t>QH132_34 Main floor material: Concrete/cement</t>
  </si>
  <si>
    <t>QH133_12 Main roof material: Thatch/palm leaf</t>
  </si>
  <si>
    <t>QH133_23 Main roof material: Wood planks or Cardboard or Tarpaulin, plastic</t>
  </si>
  <si>
    <t>QH133_31 Main roof material: Zinc/metal/aluminum or Asbestos sheets/Roofing shingles or Decra zinc</t>
  </si>
  <si>
    <t>QH133_34 Main roof material: Ceramic tiles</t>
  </si>
  <si>
    <t>QH133_35 Main roof material: Concrete/cement</t>
  </si>
  <si>
    <t>QH134_14 Main wall material: Straw/thatch mats or Cane/palm/trunks</t>
  </si>
  <si>
    <t>QH134_21 Main wall material: Mud and sticks or Plywood or Cardboard/plastic</t>
  </si>
  <si>
    <t>QH134_37 Main wall material: Zinc/metal</t>
  </si>
  <si>
    <t>QH113B_1 Pigs: 1-4</t>
  </si>
  <si>
    <t>QH113B_2 Pigs: 5-9</t>
  </si>
  <si>
    <t>QH113B_3 Pigs: 10+</t>
  </si>
  <si>
    <t>QH113C_1 Goats: 1-4</t>
  </si>
  <si>
    <t>QH113C_2 Goats: 5-9</t>
  </si>
  <si>
    <t>QH113C_3 Goats: 10+</t>
  </si>
  <si>
    <t>QH113D_1 Sheep: 1-4</t>
  </si>
  <si>
    <t>QH113D_2 Sheep: 5-9</t>
  </si>
  <si>
    <t>QH113D_3 Sheep: 10+</t>
  </si>
  <si>
    <t>QH113E_1 Chickens or other poultry: 1-9</t>
  </si>
  <si>
    <t>QH113E_2 Chickens or other poultry: 10-29</t>
  </si>
  <si>
    <t>QH113E_3 Chickens or other poultry: 30+</t>
  </si>
  <si>
    <t>QH113F_1 Guinea pigs: 1+</t>
  </si>
  <si>
    <t>QH113G_1 Rabbits: 1+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</si>
</sst>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0"/>
    <numFmt numFmtId="176" formatCode="###0.0000000"/>
    <numFmt numFmtId="177" formatCode="0.00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0" fontId="4" fillId="0" borderId="0" xfId="2"/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0" fontId="4" fillId="0" borderId="0" xfId="3"/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72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5" fillId="0" borderId="4" xfId="4" applyFont="1" applyBorder="1" applyAlignment="1">
      <alignment horizontal="left" vertical="top" wrapText="1"/>
    </xf>
    <xf numFmtId="166" fontId="5" fillId="0" borderId="20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9" fontId="5" fillId="0" borderId="23" xfId="4" applyNumberFormat="1" applyFont="1" applyBorder="1" applyAlignment="1">
      <alignment horizontal="right" vertical="center"/>
    </xf>
    <xf numFmtId="170" fontId="5" fillId="0" borderId="23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72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0" fontId="5" fillId="0" borderId="10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71" fontId="5" fillId="0" borderId="15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71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5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5" fontId="5" fillId="0" borderId="30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71" fontId="5" fillId="0" borderId="30" xfId="4" applyNumberFormat="1" applyFont="1" applyBorder="1" applyAlignment="1">
      <alignment horizontal="right" vertical="center"/>
    </xf>
    <xf numFmtId="171" fontId="5" fillId="0" borderId="29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171" fontId="5" fillId="0" borderId="19" xfId="4" applyNumberFormat="1" applyFont="1" applyBorder="1" applyAlignment="1">
      <alignment horizontal="right" vertical="center"/>
    </xf>
    <xf numFmtId="0" fontId="5" fillId="0" borderId="6" xfId="4" applyFont="1" applyBorder="1" applyAlignment="1">
      <alignment horizontal="center" wrapText="1"/>
    </xf>
    <xf numFmtId="0" fontId="5" fillId="0" borderId="22" xfId="4" applyFont="1" applyBorder="1" applyAlignment="1">
      <alignment horizontal="left" vertical="top" wrapText="1"/>
    </xf>
    <xf numFmtId="0" fontId="4" fillId="0" borderId="0" xfId="4"/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165" fontId="5" fillId="0" borderId="14" xfId="4" applyNumberFormat="1" applyFont="1" applyBorder="1" applyAlignment="1">
      <alignment horizontal="right" vertical="center"/>
    </xf>
    <xf numFmtId="0" fontId="5" fillId="0" borderId="15" xfId="4" applyFont="1" applyBorder="1" applyAlignment="1">
      <alignment horizontal="left" vertical="center" wrapText="1"/>
    </xf>
    <xf numFmtId="0" fontId="5" fillId="0" borderId="9" xfId="4" applyFont="1" applyBorder="1" applyAlignment="1">
      <alignment horizontal="left" vertical="top" wrapText="1"/>
    </xf>
    <xf numFmtId="171" fontId="5" fillId="0" borderId="18" xfId="4" applyNumberFormat="1" applyFont="1" applyBorder="1" applyAlignment="1">
      <alignment horizontal="right" vertical="center"/>
    </xf>
    <xf numFmtId="171" fontId="5" fillId="0" borderId="17" xfId="4" applyNumberFormat="1" applyFont="1" applyBorder="1" applyAlignment="1">
      <alignment horizontal="right" vertical="center"/>
    </xf>
    <xf numFmtId="0" fontId="5" fillId="0" borderId="0" xfId="1" applyFont="1" applyAlignment="1">
      <alignment horizontal="center" wrapText="1"/>
    </xf>
    <xf numFmtId="0" fontId="5" fillId="0" borderId="0" xfId="2" applyFont="1" applyAlignment="1">
      <alignment horizontal="left" wrapText="1"/>
    </xf>
    <xf numFmtId="174" fontId="5" fillId="0" borderId="17" xfId="3" applyNumberFormat="1" applyFont="1" applyBorder="1" applyAlignment="1">
      <alignment horizontal="right" vertical="center"/>
    </xf>
    <xf numFmtId="165" fontId="5" fillId="0" borderId="16" xfId="4" applyNumberFormat="1" applyFont="1" applyBorder="1" applyAlignment="1">
      <alignment horizontal="right" vertical="center"/>
    </xf>
    <xf numFmtId="175" fontId="5" fillId="0" borderId="23" xfId="4" applyNumberFormat="1" applyFont="1" applyBorder="1" applyAlignment="1">
      <alignment horizontal="right" vertical="center"/>
    </xf>
    <xf numFmtId="176" fontId="5" fillId="0" borderId="24" xfId="4" applyNumberFormat="1" applyFont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5" fillId="2" borderId="0" xfId="4" applyFont="1" applyFill="1"/>
    <xf numFmtId="0" fontId="0" fillId="0" borderId="0" xfId="0" applyAlignment="1">
      <alignment horizontal="center" vertical="center"/>
    </xf>
    <xf numFmtId="0" fontId="5" fillId="0" borderId="25" xfId="1" applyFont="1" applyBorder="1" applyAlignment="1">
      <alignment horizontal="left" wrapText="1"/>
    </xf>
    <xf numFmtId="0" fontId="5" fillId="0" borderId="25" xfId="2" applyFont="1" applyBorder="1" applyAlignment="1">
      <alignment horizontal="left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5" fillId="0" borderId="25" xfId="3" applyFont="1" applyBorder="1" applyAlignment="1">
      <alignment horizontal="left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3" xfId="4" applyFont="1" applyBorder="1" applyAlignment="1">
      <alignment horizontal="left" vertical="top" wrapText="1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0" fontId="5" fillId="0" borderId="8" xfId="4" applyFont="1" applyBorder="1" applyAlignment="1">
      <alignment horizontal="left" vertical="top" wrapText="1"/>
    </xf>
    <xf numFmtId="0" fontId="5" fillId="0" borderId="0" xfId="4" applyFont="1" applyAlignment="1">
      <alignment horizontal="left" vertical="top" wrapText="1"/>
    </xf>
    <xf numFmtId="0" fontId="5" fillId="0" borderId="13" xfId="4" applyFont="1" applyBorder="1" applyAlignment="1">
      <alignment horizontal="left" vertical="top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2" fillId="0" borderId="0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wrapText="1"/>
    </xf>
    <xf numFmtId="166" fontId="5" fillId="0" borderId="16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wrapText="1"/>
    </xf>
    <xf numFmtId="0" fontId="5" fillId="0" borderId="31" xfId="1" applyFont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5" fillId="0" borderId="28" xfId="2" applyFont="1" applyBorder="1" applyAlignment="1">
      <alignment horizontal="center" wrapText="1"/>
    </xf>
    <xf numFmtId="166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173" fontId="5" fillId="0" borderId="17" xfId="2" applyNumberFormat="1" applyFont="1" applyBorder="1" applyAlignment="1">
      <alignment horizontal="right" vertical="center"/>
    </xf>
    <xf numFmtId="171" fontId="5" fillId="0" borderId="18" xfId="2" applyNumberFormat="1" applyFont="1" applyBorder="1" applyAlignment="1">
      <alignment horizontal="right" vertical="center"/>
    </xf>
    <xf numFmtId="166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 wrapText="1"/>
    </xf>
    <xf numFmtId="0" fontId="5" fillId="0" borderId="20" xfId="2" applyFont="1" applyBorder="1" applyAlignment="1">
      <alignment horizontal="left" wrapText="1"/>
    </xf>
    <xf numFmtId="0" fontId="5" fillId="0" borderId="31" xfId="2" applyFont="1" applyBorder="1" applyAlignment="1">
      <alignment horizontal="center" wrapText="1"/>
    </xf>
    <xf numFmtId="0" fontId="5" fillId="0" borderId="24" xfId="2" applyFont="1" applyBorder="1" applyAlignment="1">
      <alignment horizontal="left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65" fontId="5" fillId="0" borderId="24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left" vertical="top" wrapText="1"/>
    </xf>
    <xf numFmtId="0" fontId="2" fillId="0" borderId="0" xfId="4" applyFont="1" applyBorder="1" applyAlignment="1">
      <alignment horizontal="center" vertical="center" wrapText="1"/>
    </xf>
    <xf numFmtId="0" fontId="5" fillId="0" borderId="0" xfId="4" applyFont="1" applyBorder="1" applyAlignment="1">
      <alignment horizontal="left" vertical="top" wrapText="1"/>
    </xf>
    <xf numFmtId="171" fontId="5" fillId="0" borderId="23" xfId="4" applyNumberFormat="1" applyFont="1" applyBorder="1" applyAlignment="1">
      <alignment horizontal="right" vertical="center"/>
    </xf>
    <xf numFmtId="171" fontId="5" fillId="0" borderId="14" xfId="4" applyNumberFormat="1" applyFont="1" applyBorder="1" applyAlignment="1">
      <alignment horizontal="right" vertical="center"/>
    </xf>
  </cellXfs>
  <cellStyles count="5">
    <cellStyle name="Normal" xfId="0" builtinId="0"/>
    <cellStyle name="Normal_Common" xfId="1" xr:uid="{00000000-0005-0000-0000-000001000000}"/>
    <cellStyle name="Normal_Composite" xfId="4" xr:uid="{8F44DA5B-D511-41EC-9F38-8B9F667976D2}"/>
    <cellStyle name="Normal_Rural" xfId="3" xr:uid="{EE000338-8BD4-4032-A8F7-324A5FFB29F0}"/>
    <cellStyle name="Normal_Urban" xfId="2" xr:uid="{8457067D-AB85-457C-BD5A-9E373EDCBE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50</xdr:row>
      <xdr:rowOff>28575</xdr:rowOff>
    </xdr:from>
    <xdr:to>
      <xdr:col>4</xdr:col>
      <xdr:colOff>352425</xdr:colOff>
      <xdr:row>75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0D7185-850C-BEC7-78DB-D8F5D3604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048702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4"/>
  <sheetViews>
    <sheetView tabSelected="1"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41</v>
      </c>
      <c r="B1" s="2" t="s">
        <v>119</v>
      </c>
    </row>
    <row r="4" spans="1:12" ht="15.75" thickBot="1" x14ac:dyDescent="0.25">
      <c r="H4" s="121" t="s">
        <v>6</v>
      </c>
      <c r="I4" s="121"/>
      <c r="J4" s="3"/>
    </row>
    <row r="5" spans="1:12" ht="16.5" thickTop="1" thickBot="1" x14ac:dyDescent="0.25">
      <c r="B5" s="121" t="s">
        <v>0</v>
      </c>
      <c r="C5" s="121"/>
      <c r="D5" s="121"/>
      <c r="E5" s="121"/>
      <c r="F5" s="121"/>
      <c r="G5" s="3"/>
      <c r="H5" s="127" t="s">
        <v>45</v>
      </c>
      <c r="I5" s="128" t="s">
        <v>4</v>
      </c>
      <c r="J5" s="3"/>
      <c r="K5" s="98" t="s">
        <v>8</v>
      </c>
      <c r="L5" s="98"/>
    </row>
    <row r="6" spans="1:12" ht="27" thickTop="1" thickBot="1" x14ac:dyDescent="0.25">
      <c r="B6" s="99" t="s">
        <v>45</v>
      </c>
      <c r="C6" s="4" t="s">
        <v>1</v>
      </c>
      <c r="D6" s="5" t="s">
        <v>47</v>
      </c>
      <c r="E6" s="5" t="s">
        <v>48</v>
      </c>
      <c r="F6" s="122" t="s">
        <v>2</v>
      </c>
      <c r="G6" s="90"/>
      <c r="H6" s="129"/>
      <c r="I6" s="130" t="s">
        <v>5</v>
      </c>
      <c r="J6" s="3"/>
      <c r="K6" s="1" t="s">
        <v>9</v>
      </c>
      <c r="L6" s="1" t="s">
        <v>10</v>
      </c>
    </row>
    <row r="7" spans="1:12" ht="15.75" thickTop="1" x14ac:dyDescent="0.2">
      <c r="B7" s="6" t="s">
        <v>65</v>
      </c>
      <c r="C7" s="7">
        <v>3.7157454714352067E-3</v>
      </c>
      <c r="D7" s="8">
        <v>6.0850625494751912E-2</v>
      </c>
      <c r="E7" s="9">
        <v>4306</v>
      </c>
      <c r="F7" s="123">
        <v>0</v>
      </c>
      <c r="G7" s="90"/>
      <c r="H7" s="6" t="s">
        <v>65</v>
      </c>
      <c r="I7" s="131">
        <v>1.2453865438497153E-2</v>
      </c>
      <c r="J7" s="3"/>
      <c r="K7" s="96">
        <f>((1-C7)/D7)*I7</f>
        <v>0.20390242406731371</v>
      </c>
      <c r="L7" s="96">
        <f>((0-C7)/D7)*I7</f>
        <v>-7.6047524127669441E-4</v>
      </c>
    </row>
    <row r="8" spans="1:12" x14ac:dyDescent="0.2">
      <c r="B8" s="10" t="s">
        <v>66</v>
      </c>
      <c r="C8" s="11">
        <v>3.7157454714352067E-3</v>
      </c>
      <c r="D8" s="12">
        <v>6.0850625494757116E-2</v>
      </c>
      <c r="E8" s="13">
        <v>4306</v>
      </c>
      <c r="F8" s="124">
        <v>0</v>
      </c>
      <c r="G8" s="90"/>
      <c r="H8" s="10" t="s">
        <v>66</v>
      </c>
      <c r="I8" s="132">
        <v>7.7952564138295188E-3</v>
      </c>
      <c r="J8" s="3"/>
      <c r="K8" s="96">
        <f t="shared" ref="K8:K18" si="0">((1-C8)/D8)*I8</f>
        <v>0.1276287821524579</v>
      </c>
      <c r="L8" s="96">
        <f t="shared" ref="L8:L71" si="1">((0-C8)/D8)*I8</f>
        <v>-4.7600478192058886E-4</v>
      </c>
    </row>
    <row r="9" spans="1:12" x14ac:dyDescent="0.2">
      <c r="B9" s="10" t="s">
        <v>67</v>
      </c>
      <c r="C9" s="11">
        <v>1.4398513701811427E-2</v>
      </c>
      <c r="D9" s="12">
        <v>0.11914064356955711</v>
      </c>
      <c r="E9" s="13">
        <v>4306</v>
      </c>
      <c r="F9" s="124">
        <v>0</v>
      </c>
      <c r="G9" s="90"/>
      <c r="H9" s="10" t="s">
        <v>67</v>
      </c>
      <c r="I9" s="132">
        <v>1.6475392787398672E-2</v>
      </c>
      <c r="J9" s="3"/>
      <c r="K9" s="96">
        <f t="shared" si="0"/>
        <v>0.1362941405392557</v>
      </c>
      <c r="L9" s="96">
        <f t="shared" si="1"/>
        <v>-1.991101958867543E-3</v>
      </c>
    </row>
    <row r="10" spans="1:12" x14ac:dyDescent="0.2">
      <c r="B10" s="10" t="s">
        <v>68</v>
      </c>
      <c r="C10" s="11">
        <v>2.9493729679516953E-2</v>
      </c>
      <c r="D10" s="12">
        <v>0.16920549212996491</v>
      </c>
      <c r="E10" s="13">
        <v>4306</v>
      </c>
      <c r="F10" s="124">
        <v>0</v>
      </c>
      <c r="G10" s="90"/>
      <c r="H10" s="10" t="s">
        <v>68</v>
      </c>
      <c r="I10" s="132">
        <v>6.1380390891794482E-3</v>
      </c>
      <c r="J10" s="3"/>
      <c r="K10" s="96">
        <f t="shared" si="0"/>
        <v>3.5205745088613141E-2</v>
      </c>
      <c r="L10" s="96">
        <f t="shared" si="1"/>
        <v>-1.0699041938870228E-3</v>
      </c>
    </row>
    <row r="11" spans="1:12" x14ac:dyDescent="0.2">
      <c r="B11" s="10" t="s">
        <v>120</v>
      </c>
      <c r="C11" s="11">
        <v>0.56641895030190437</v>
      </c>
      <c r="D11" s="12">
        <v>0.49562644230990166</v>
      </c>
      <c r="E11" s="13">
        <v>4306</v>
      </c>
      <c r="F11" s="124">
        <v>0</v>
      </c>
      <c r="G11" s="90"/>
      <c r="H11" s="10" t="s">
        <v>120</v>
      </c>
      <c r="I11" s="132">
        <v>-1.8136796368102379E-2</v>
      </c>
      <c r="J11" s="3"/>
      <c r="K11" s="96">
        <f t="shared" si="0"/>
        <v>-1.5866327007882756E-2</v>
      </c>
      <c r="L11" s="96">
        <f t="shared" si="1"/>
        <v>2.0727354886034305E-2</v>
      </c>
    </row>
    <row r="12" spans="1:12" x14ac:dyDescent="0.2">
      <c r="B12" s="10" t="s">
        <v>69</v>
      </c>
      <c r="C12" s="11">
        <v>4.5750116117045984E-2</v>
      </c>
      <c r="D12" s="12">
        <v>0.20896694475716579</v>
      </c>
      <c r="E12" s="13">
        <v>4306</v>
      </c>
      <c r="F12" s="124">
        <v>0</v>
      </c>
      <c r="G12" s="90"/>
      <c r="H12" s="10" t="s">
        <v>69</v>
      </c>
      <c r="I12" s="132">
        <v>9.001034185864551E-3</v>
      </c>
      <c r="J12" s="3"/>
      <c r="K12" s="96">
        <f t="shared" si="0"/>
        <v>4.1103323000051706E-2</v>
      </c>
      <c r="L12" s="96">
        <f t="shared" si="1"/>
        <v>-1.9706387517668985E-3</v>
      </c>
    </row>
    <row r="13" spans="1:12" x14ac:dyDescent="0.2">
      <c r="B13" s="10" t="s">
        <v>70</v>
      </c>
      <c r="C13" s="11">
        <v>2.3920111472364142E-2</v>
      </c>
      <c r="D13" s="12">
        <v>0.15281807218588325</v>
      </c>
      <c r="E13" s="13">
        <v>4306</v>
      </c>
      <c r="F13" s="124">
        <v>0</v>
      </c>
      <c r="G13" s="90"/>
      <c r="H13" s="10" t="s">
        <v>70</v>
      </c>
      <c r="I13" s="132">
        <v>-6.7064567198820762E-3</v>
      </c>
      <c r="J13" s="3"/>
      <c r="K13" s="96">
        <f t="shared" si="0"/>
        <v>-4.2835493432972445E-2</v>
      </c>
      <c r="L13" s="96">
        <f t="shared" si="1"/>
        <v>1.0497396677602098E-3</v>
      </c>
    </row>
    <row r="14" spans="1:12" x14ac:dyDescent="0.2">
      <c r="B14" s="10" t="s">
        <v>71</v>
      </c>
      <c r="C14" s="11">
        <v>6.9670227589410123E-3</v>
      </c>
      <c r="D14" s="12">
        <v>8.3187080930486004E-2</v>
      </c>
      <c r="E14" s="13">
        <v>4306</v>
      </c>
      <c r="F14" s="124">
        <v>0</v>
      </c>
      <c r="G14" s="90"/>
      <c r="H14" s="10" t="s">
        <v>71</v>
      </c>
      <c r="I14" s="132">
        <v>-7.075831212150668E-3</v>
      </c>
      <c r="J14" s="3"/>
      <c r="K14" s="96">
        <f t="shared" si="0"/>
        <v>-8.4466646220328415E-2</v>
      </c>
      <c r="L14" s="96">
        <f t="shared" si="1"/>
        <v>5.9260977235964739E-4</v>
      </c>
    </row>
    <row r="15" spans="1:12" x14ac:dyDescent="0.2">
      <c r="B15" s="10" t="s">
        <v>121</v>
      </c>
      <c r="C15" s="11">
        <v>3.0422666047375754E-2</v>
      </c>
      <c r="D15" s="12">
        <v>0.17176722407893563</v>
      </c>
      <c r="E15" s="13">
        <v>4306</v>
      </c>
      <c r="F15" s="124">
        <v>0</v>
      </c>
      <c r="G15" s="90"/>
      <c r="H15" s="10" t="s">
        <v>121</v>
      </c>
      <c r="I15" s="132">
        <v>-1.706917519903299E-2</v>
      </c>
      <c r="J15" s="3"/>
      <c r="K15" s="96">
        <f t="shared" si="0"/>
        <v>-9.6350659859550158E-2</v>
      </c>
      <c r="L15" s="96">
        <f t="shared" si="1"/>
        <v>3.0232183093655256E-3</v>
      </c>
    </row>
    <row r="16" spans="1:12" x14ac:dyDescent="0.2">
      <c r="B16" s="10" t="s">
        <v>122</v>
      </c>
      <c r="C16" s="11">
        <v>1.3934045517882026E-3</v>
      </c>
      <c r="D16" s="12">
        <v>3.7306650824569985E-2</v>
      </c>
      <c r="E16" s="13">
        <v>4306</v>
      </c>
      <c r="F16" s="124">
        <v>0</v>
      </c>
      <c r="G16" s="90"/>
      <c r="H16" s="10" t="s">
        <v>122</v>
      </c>
      <c r="I16" s="132">
        <v>5.0525256405383277E-3</v>
      </c>
      <c r="J16" s="3"/>
      <c r="K16" s="96">
        <f t="shared" si="0"/>
        <v>0.1352435910700899</v>
      </c>
      <c r="L16" s="96">
        <f t="shared" si="1"/>
        <v>-1.8871198753966033E-4</v>
      </c>
    </row>
    <row r="17" spans="2:12" ht="24" x14ac:dyDescent="0.2">
      <c r="B17" s="10" t="s">
        <v>49</v>
      </c>
      <c r="C17" s="11">
        <v>0.14282396655829074</v>
      </c>
      <c r="D17" s="12">
        <v>0.34993387813000082</v>
      </c>
      <c r="E17" s="13">
        <v>4306</v>
      </c>
      <c r="F17" s="124">
        <v>0</v>
      </c>
      <c r="G17" s="90"/>
      <c r="H17" s="10" t="s">
        <v>49</v>
      </c>
      <c r="I17" s="132">
        <v>-4.1293387844477149E-2</v>
      </c>
      <c r="J17" s="3"/>
      <c r="K17" s="96">
        <f t="shared" si="0"/>
        <v>-0.10114968744680808</v>
      </c>
      <c r="L17" s="96">
        <f t="shared" si="1"/>
        <v>1.6853713839010288E-2</v>
      </c>
    </row>
    <row r="18" spans="2:12" x14ac:dyDescent="0.2">
      <c r="B18" s="10" t="s">
        <v>50</v>
      </c>
      <c r="C18" s="11">
        <v>6.7347886669763121E-3</v>
      </c>
      <c r="D18" s="12">
        <v>8.179844230455921E-2</v>
      </c>
      <c r="E18" s="13">
        <v>4306</v>
      </c>
      <c r="F18" s="124">
        <v>0</v>
      </c>
      <c r="G18" s="90"/>
      <c r="H18" s="10" t="s">
        <v>50</v>
      </c>
      <c r="I18" s="132">
        <v>1.5725025720485654E-2</v>
      </c>
      <c r="J18" s="3"/>
      <c r="K18" s="96">
        <f t="shared" si="0"/>
        <v>0.19094643559740318</v>
      </c>
      <c r="L18" s="96">
        <f t="shared" si="1"/>
        <v>-1.2947034445463391E-3</v>
      </c>
    </row>
    <row r="19" spans="2:12" x14ac:dyDescent="0.2">
      <c r="B19" s="10" t="s">
        <v>123</v>
      </c>
      <c r="C19" s="11">
        <v>0.12424523920111473</v>
      </c>
      <c r="D19" s="12">
        <v>0.32989943106538205</v>
      </c>
      <c r="E19" s="13">
        <v>4306</v>
      </c>
      <c r="F19" s="124">
        <v>0</v>
      </c>
      <c r="G19" s="90"/>
      <c r="H19" s="10" t="s">
        <v>123</v>
      </c>
      <c r="I19" s="132">
        <v>6.1822164794694198E-2</v>
      </c>
      <c r="J19" s="3"/>
      <c r="K19" s="96">
        <f>((1-C19)/D19)*I19</f>
        <v>0.16411381785959064</v>
      </c>
      <c r="L19" s="96">
        <f t="shared" si="1"/>
        <v>-2.3283185509117208E-2</v>
      </c>
    </row>
    <row r="20" spans="2:12" x14ac:dyDescent="0.2">
      <c r="B20" s="10" t="s">
        <v>72</v>
      </c>
      <c r="C20" s="11">
        <v>2.5545750116117046E-3</v>
      </c>
      <c r="D20" s="12">
        <v>5.0484067184201356E-2</v>
      </c>
      <c r="E20" s="13">
        <v>4306</v>
      </c>
      <c r="F20" s="124">
        <v>0</v>
      </c>
      <c r="G20" s="90"/>
      <c r="H20" s="10" t="s">
        <v>72</v>
      </c>
      <c r="I20" s="132">
        <v>1.036202227994561E-2</v>
      </c>
      <c r="J20" s="3"/>
      <c r="K20" s="96">
        <f t="shared" ref="K20:K83" si="2">((1-C20)/D20)*I20</f>
        <v>0.20472898269167064</v>
      </c>
      <c r="L20" s="96">
        <f t="shared" si="1"/>
        <v>-5.2433499641638581E-4</v>
      </c>
    </row>
    <row r="21" spans="2:12" x14ac:dyDescent="0.2">
      <c r="B21" s="10" t="s">
        <v>73</v>
      </c>
      <c r="C21" s="11">
        <v>0.11309800278680911</v>
      </c>
      <c r="D21" s="12">
        <v>0.31674934038210006</v>
      </c>
      <c r="E21" s="13">
        <v>4306</v>
      </c>
      <c r="F21" s="124">
        <v>0</v>
      </c>
      <c r="G21" s="90"/>
      <c r="H21" s="10" t="s">
        <v>73</v>
      </c>
      <c r="I21" s="132">
        <v>6.3642040560605406E-2</v>
      </c>
      <c r="J21" s="3"/>
      <c r="K21" s="96">
        <f t="shared" si="2"/>
        <v>0.17819848594423016</v>
      </c>
      <c r="L21" s="96">
        <f t="shared" si="1"/>
        <v>-2.2723923187965463E-2</v>
      </c>
    </row>
    <row r="22" spans="2:12" x14ac:dyDescent="0.2">
      <c r="B22" s="10" t="s">
        <v>74</v>
      </c>
      <c r="C22" s="11">
        <v>2.0436600092893636E-2</v>
      </c>
      <c r="D22" s="12">
        <v>0.14150475480027958</v>
      </c>
      <c r="E22" s="13">
        <v>4306</v>
      </c>
      <c r="F22" s="124">
        <v>0</v>
      </c>
      <c r="G22" s="90"/>
      <c r="H22" s="10" t="s">
        <v>74</v>
      </c>
      <c r="I22" s="132">
        <v>6.5878612344870517E-3</v>
      </c>
      <c r="J22" s="3"/>
      <c r="K22" s="96">
        <f t="shared" si="2"/>
        <v>4.5604317381974034E-2</v>
      </c>
      <c r="L22" s="96">
        <f t="shared" si="1"/>
        <v>-9.5144142475431844E-4</v>
      </c>
    </row>
    <row r="23" spans="2:12" ht="24" x14ac:dyDescent="0.2">
      <c r="B23" s="10" t="s">
        <v>124</v>
      </c>
      <c r="C23" s="11">
        <v>9.2893636785880169E-4</v>
      </c>
      <c r="D23" s="12">
        <v>3.0467835916620969E-2</v>
      </c>
      <c r="E23" s="13">
        <v>4306</v>
      </c>
      <c r="F23" s="124">
        <v>0</v>
      </c>
      <c r="G23" s="90"/>
      <c r="H23" s="10" t="s">
        <v>124</v>
      </c>
      <c r="I23" s="132">
        <v>-5.532857809795454E-4</v>
      </c>
      <c r="J23" s="3"/>
      <c r="K23" s="96">
        <f t="shared" si="2"/>
        <v>-1.814279869461367E-2</v>
      </c>
      <c r="L23" s="96">
        <f t="shared" si="1"/>
        <v>1.6869175913169381E-5</v>
      </c>
    </row>
    <row r="24" spans="2:12" x14ac:dyDescent="0.2">
      <c r="B24" s="10" t="s">
        <v>75</v>
      </c>
      <c r="C24" s="11">
        <v>8.128193218764514E-3</v>
      </c>
      <c r="D24" s="12">
        <v>8.9799768535983898E-2</v>
      </c>
      <c r="E24" s="13">
        <v>4306</v>
      </c>
      <c r="F24" s="124">
        <v>0</v>
      </c>
      <c r="G24" s="90"/>
      <c r="H24" s="10" t="s">
        <v>75</v>
      </c>
      <c r="I24" s="132">
        <v>1.7956618599694241E-3</v>
      </c>
      <c r="J24" s="3"/>
      <c r="K24" s="96">
        <f t="shared" si="2"/>
        <v>1.983375238547893E-2</v>
      </c>
      <c r="L24" s="96">
        <f t="shared" si="1"/>
        <v>-1.6253367677166063E-4</v>
      </c>
    </row>
    <row r="25" spans="2:12" x14ac:dyDescent="0.2">
      <c r="B25" s="10" t="s">
        <v>76</v>
      </c>
      <c r="C25" s="11">
        <v>1.7185322805387832E-2</v>
      </c>
      <c r="D25" s="12">
        <v>0.12997657799581774</v>
      </c>
      <c r="E25" s="13">
        <v>4306</v>
      </c>
      <c r="F25" s="124">
        <v>0</v>
      </c>
      <c r="G25" s="90"/>
      <c r="H25" s="10" t="s">
        <v>76</v>
      </c>
      <c r="I25" s="132">
        <v>4.9178416518262462E-4</v>
      </c>
      <c r="J25" s="3"/>
      <c r="K25" s="96">
        <f t="shared" si="2"/>
        <v>3.7186137918551387E-3</v>
      </c>
      <c r="L25" s="96">
        <f t="shared" si="1"/>
        <v>-6.5023019989905555E-5</v>
      </c>
    </row>
    <row r="26" spans="2:12" x14ac:dyDescent="0.2">
      <c r="B26" s="10" t="s">
        <v>77</v>
      </c>
      <c r="C26" s="11">
        <v>2.740362285183465E-2</v>
      </c>
      <c r="D26" s="12">
        <v>0.16327539741647007</v>
      </c>
      <c r="E26" s="13">
        <v>4306</v>
      </c>
      <c r="F26" s="124">
        <v>0</v>
      </c>
      <c r="G26" s="90"/>
      <c r="H26" s="10" t="s">
        <v>77</v>
      </c>
      <c r="I26" s="132">
        <v>-6.3964019962896596E-3</v>
      </c>
      <c r="J26" s="3"/>
      <c r="K26" s="96">
        <f t="shared" si="2"/>
        <v>-3.8101989073750515E-2</v>
      </c>
      <c r="L26" s="96">
        <f t="shared" si="1"/>
        <v>1.0735517456309841E-3</v>
      </c>
    </row>
    <row r="27" spans="2:12" x14ac:dyDescent="0.2">
      <c r="B27" s="10" t="s">
        <v>125</v>
      </c>
      <c r="C27" s="11">
        <v>3.251277287505806E-3</v>
      </c>
      <c r="D27" s="12">
        <v>5.6933814740049035E-2</v>
      </c>
      <c r="E27" s="13">
        <v>4306</v>
      </c>
      <c r="F27" s="124">
        <v>0</v>
      </c>
      <c r="G27" s="90"/>
      <c r="H27" s="10" t="s">
        <v>125</v>
      </c>
      <c r="I27" s="132">
        <v>3.6556044726974318E-3</v>
      </c>
      <c r="J27" s="3"/>
      <c r="K27" s="96">
        <f t="shared" si="2"/>
        <v>6.3999208652009393E-2</v>
      </c>
      <c r="L27" s="96">
        <f t="shared" si="1"/>
        <v>-2.0875790333833445E-4</v>
      </c>
    </row>
    <row r="28" spans="2:12" x14ac:dyDescent="0.2">
      <c r="B28" s="10" t="s">
        <v>78</v>
      </c>
      <c r="C28" s="11">
        <v>1.0450534138411519E-2</v>
      </c>
      <c r="D28" s="12">
        <v>0.10170409352463536</v>
      </c>
      <c r="E28" s="13">
        <v>4306</v>
      </c>
      <c r="F28" s="124">
        <v>0</v>
      </c>
      <c r="G28" s="90"/>
      <c r="H28" s="10" t="s">
        <v>78</v>
      </c>
      <c r="I28" s="132">
        <v>-3.0413960255369884E-3</v>
      </c>
      <c r="J28" s="3"/>
      <c r="K28" s="96">
        <f t="shared" si="2"/>
        <v>-2.9591845404085715E-2</v>
      </c>
      <c r="L28" s="96">
        <f t="shared" si="1"/>
        <v>3.1251655554655184E-4</v>
      </c>
    </row>
    <row r="29" spans="2:12" x14ac:dyDescent="0.2">
      <c r="B29" s="10" t="s">
        <v>79</v>
      </c>
      <c r="C29" s="11">
        <v>0.41918253599628424</v>
      </c>
      <c r="D29" s="12">
        <v>0.49348261604711396</v>
      </c>
      <c r="E29" s="13">
        <v>4306</v>
      </c>
      <c r="F29" s="124">
        <v>0</v>
      </c>
      <c r="G29" s="90"/>
      <c r="H29" s="10" t="s">
        <v>79</v>
      </c>
      <c r="I29" s="132">
        <v>-6.4169791349478839E-2</v>
      </c>
      <c r="J29" s="3"/>
      <c r="K29" s="96">
        <f t="shared" si="2"/>
        <v>-7.5526339257497854E-2</v>
      </c>
      <c r="L29" s="96">
        <f t="shared" si="1"/>
        <v>5.4508213658450058E-2</v>
      </c>
    </row>
    <row r="30" spans="2:12" x14ac:dyDescent="0.2">
      <c r="B30" s="10" t="s">
        <v>126</v>
      </c>
      <c r="C30" s="11">
        <v>2.3223409196470042E-4</v>
      </c>
      <c r="D30" s="12">
        <v>1.5239228719481577E-2</v>
      </c>
      <c r="E30" s="13">
        <v>4306</v>
      </c>
      <c r="F30" s="124">
        <v>0</v>
      </c>
      <c r="G30" s="90"/>
      <c r="H30" s="10" t="s">
        <v>126</v>
      </c>
      <c r="I30" s="132">
        <v>2.9600572722160868E-3</v>
      </c>
      <c r="J30" s="3"/>
      <c r="K30" s="96">
        <f t="shared" si="2"/>
        <v>0.19419420106347646</v>
      </c>
      <c r="L30" s="96">
        <f t="shared" si="1"/>
        <v>-4.5108989794071183E-5</v>
      </c>
    </row>
    <row r="31" spans="2:12" x14ac:dyDescent="0.2">
      <c r="B31" s="10" t="s">
        <v>80</v>
      </c>
      <c r="C31" s="11">
        <v>2.3223409196470044E-3</v>
      </c>
      <c r="D31" s="12">
        <v>4.8140272657335309E-2</v>
      </c>
      <c r="E31" s="13">
        <v>4306</v>
      </c>
      <c r="F31" s="124">
        <v>0</v>
      </c>
      <c r="G31" s="90"/>
      <c r="H31" s="10" t="s">
        <v>80</v>
      </c>
      <c r="I31" s="132">
        <v>6.6117133868586154E-3</v>
      </c>
      <c r="J31" s="3"/>
      <c r="K31" s="96">
        <f t="shared" si="2"/>
        <v>0.13702370946804815</v>
      </c>
      <c r="L31" s="96">
        <f t="shared" si="1"/>
        <v>-3.1895649317515866E-4</v>
      </c>
    </row>
    <row r="32" spans="2:12" x14ac:dyDescent="0.2">
      <c r="B32" s="10" t="s">
        <v>81</v>
      </c>
      <c r="C32" s="11">
        <v>8.4300975383186247E-2</v>
      </c>
      <c r="D32" s="12">
        <v>0.27787092732045393</v>
      </c>
      <c r="E32" s="13">
        <v>4306</v>
      </c>
      <c r="F32" s="124">
        <v>0</v>
      </c>
      <c r="G32" s="90"/>
      <c r="H32" s="10" t="s">
        <v>81</v>
      </c>
      <c r="I32" s="132">
        <v>3.1723100234894372E-2</v>
      </c>
      <c r="J32" s="3"/>
      <c r="K32" s="96">
        <f t="shared" si="2"/>
        <v>0.10454066649949932</v>
      </c>
      <c r="L32" s="96">
        <f t="shared" si="1"/>
        <v>-9.6242104842298396E-3</v>
      </c>
    </row>
    <row r="33" spans="2:12" x14ac:dyDescent="0.2">
      <c r="B33" s="10" t="s">
        <v>82</v>
      </c>
      <c r="C33" s="11">
        <v>5.3646075243845799E-2</v>
      </c>
      <c r="D33" s="12">
        <v>0.22534410729866866</v>
      </c>
      <c r="E33" s="13">
        <v>4306</v>
      </c>
      <c r="F33" s="124">
        <v>0</v>
      </c>
      <c r="G33" s="90"/>
      <c r="H33" s="10" t="s">
        <v>82</v>
      </c>
      <c r="I33" s="132">
        <v>9.2864880174926296E-3</v>
      </c>
      <c r="J33" s="3"/>
      <c r="K33" s="96">
        <f t="shared" si="2"/>
        <v>3.8999486109957265E-2</v>
      </c>
      <c r="L33" s="96">
        <f t="shared" si="1"/>
        <v>-2.2107684150675161E-3</v>
      </c>
    </row>
    <row r="34" spans="2:12" x14ac:dyDescent="0.2">
      <c r="B34" s="10" t="s">
        <v>83</v>
      </c>
      <c r="C34" s="11">
        <v>3.0190431955411053E-3</v>
      </c>
      <c r="D34" s="12">
        <v>5.4869187565744659E-2</v>
      </c>
      <c r="E34" s="13">
        <v>4306</v>
      </c>
      <c r="F34" s="124">
        <v>0</v>
      </c>
      <c r="G34" s="90"/>
      <c r="H34" s="10" t="s">
        <v>83</v>
      </c>
      <c r="I34" s="132">
        <v>-5.3129082980422936E-4</v>
      </c>
      <c r="J34" s="3"/>
      <c r="K34" s="96">
        <f t="shared" si="2"/>
        <v>-9.653630085282033E-3</v>
      </c>
      <c r="L34" s="96">
        <f t="shared" si="1"/>
        <v>2.9232981856199962E-5</v>
      </c>
    </row>
    <row r="35" spans="2:12" x14ac:dyDescent="0.2">
      <c r="B35" s="10" t="s">
        <v>84</v>
      </c>
      <c r="C35" s="11">
        <v>2.3920111472364142E-2</v>
      </c>
      <c r="D35" s="12">
        <v>0.15281807218588242</v>
      </c>
      <c r="E35" s="13">
        <v>4306</v>
      </c>
      <c r="F35" s="124">
        <v>0</v>
      </c>
      <c r="G35" s="90"/>
      <c r="H35" s="10" t="s">
        <v>84</v>
      </c>
      <c r="I35" s="132">
        <v>5.8575562156357166E-3</v>
      </c>
      <c r="J35" s="3"/>
      <c r="K35" s="96">
        <f t="shared" si="2"/>
        <v>3.7413394477634671E-2</v>
      </c>
      <c r="L35" s="96">
        <f t="shared" si="1"/>
        <v>-9.1686405691086641E-4</v>
      </c>
    </row>
    <row r="36" spans="2:12" x14ac:dyDescent="0.2">
      <c r="B36" s="10" t="s">
        <v>85</v>
      </c>
      <c r="C36" s="11">
        <v>8.7087784486762659E-2</v>
      </c>
      <c r="D36" s="12">
        <v>0.28199640067284854</v>
      </c>
      <c r="E36" s="13">
        <v>4306</v>
      </c>
      <c r="F36" s="124">
        <v>0</v>
      </c>
      <c r="G36" s="90"/>
      <c r="H36" s="10" t="s">
        <v>85</v>
      </c>
      <c r="I36" s="132">
        <v>1.4693505296060375E-3</v>
      </c>
      <c r="J36" s="3"/>
      <c r="K36" s="96">
        <f t="shared" si="2"/>
        <v>4.7567559165564528E-3</v>
      </c>
      <c r="L36" s="96">
        <f t="shared" si="1"/>
        <v>-4.5377345935097174E-4</v>
      </c>
    </row>
    <row r="37" spans="2:12" ht="24" x14ac:dyDescent="0.2">
      <c r="B37" s="10" t="s">
        <v>86</v>
      </c>
      <c r="C37" s="11">
        <v>9.4983743613562474E-2</v>
      </c>
      <c r="D37" s="12">
        <v>0.29322653353331007</v>
      </c>
      <c r="E37" s="13">
        <v>4306</v>
      </c>
      <c r="F37" s="124">
        <v>0</v>
      </c>
      <c r="G37" s="90"/>
      <c r="H37" s="10" t="s">
        <v>86</v>
      </c>
      <c r="I37" s="132">
        <v>-8.2668046493209173E-3</v>
      </c>
      <c r="J37" s="3"/>
      <c r="K37" s="96">
        <f t="shared" si="2"/>
        <v>-2.5514718964395888E-2</v>
      </c>
      <c r="L37" s="96">
        <f t="shared" si="1"/>
        <v>2.677834245942499E-3</v>
      </c>
    </row>
    <row r="38" spans="2:12" x14ac:dyDescent="0.2">
      <c r="B38" s="10" t="s">
        <v>87</v>
      </c>
      <c r="C38" s="11">
        <v>1.3934045517882026E-3</v>
      </c>
      <c r="D38" s="12">
        <v>3.7306650824574163E-2</v>
      </c>
      <c r="E38" s="13">
        <v>4306</v>
      </c>
      <c r="F38" s="124">
        <v>0</v>
      </c>
      <c r="G38" s="90"/>
      <c r="H38" s="10" t="s">
        <v>87</v>
      </c>
      <c r="I38" s="132">
        <v>2.1582651632125007E-3</v>
      </c>
      <c r="J38" s="3"/>
      <c r="K38" s="96">
        <f t="shared" si="2"/>
        <v>5.7771410166104493E-2</v>
      </c>
      <c r="L38" s="96">
        <f t="shared" si="1"/>
        <v>-8.0611269999215576E-5</v>
      </c>
    </row>
    <row r="39" spans="2:12" x14ac:dyDescent="0.2">
      <c r="B39" s="10" t="s">
        <v>88</v>
      </c>
      <c r="C39" s="11">
        <v>2.4384579656293544E-2</v>
      </c>
      <c r="D39" s="12">
        <v>0.15425789463480827</v>
      </c>
      <c r="E39" s="13">
        <v>4306</v>
      </c>
      <c r="F39" s="124">
        <v>0</v>
      </c>
      <c r="G39" s="90"/>
      <c r="H39" s="10" t="s">
        <v>88</v>
      </c>
      <c r="I39" s="132">
        <v>3.9446995151375206E-3</v>
      </c>
      <c r="J39" s="3"/>
      <c r="K39" s="96">
        <f t="shared" si="2"/>
        <v>2.494854272905454E-2</v>
      </c>
      <c r="L39" s="96">
        <f t="shared" si="1"/>
        <v>-6.2356510034532891E-4</v>
      </c>
    </row>
    <row r="40" spans="2:12" x14ac:dyDescent="0.2">
      <c r="B40" s="10" t="s">
        <v>89</v>
      </c>
      <c r="C40" s="11">
        <v>2.0901068276823038E-3</v>
      </c>
      <c r="D40" s="12">
        <v>4.5675187719182248E-2</v>
      </c>
      <c r="E40" s="13">
        <v>4306</v>
      </c>
      <c r="F40" s="124">
        <v>0</v>
      </c>
      <c r="G40" s="90"/>
      <c r="H40" s="10" t="s">
        <v>89</v>
      </c>
      <c r="I40" s="132">
        <v>3.8036922680771399E-3</v>
      </c>
      <c r="J40" s="3"/>
      <c r="K40" s="96">
        <f t="shared" si="2"/>
        <v>8.3102934753853858E-2</v>
      </c>
      <c r="L40" s="96">
        <f t="shared" si="1"/>
        <v>-1.7405781074812305E-4</v>
      </c>
    </row>
    <row r="41" spans="2:12" x14ac:dyDescent="0.2">
      <c r="B41" s="10" t="s">
        <v>127</v>
      </c>
      <c r="C41" s="11">
        <v>3.9479795633999074E-3</v>
      </c>
      <c r="D41" s="12">
        <v>6.2716078230576011E-2</v>
      </c>
      <c r="E41" s="13">
        <v>4306</v>
      </c>
      <c r="F41" s="124">
        <v>0</v>
      </c>
      <c r="G41" s="90"/>
      <c r="H41" s="10" t="s">
        <v>127</v>
      </c>
      <c r="I41" s="132">
        <v>1.262225548165459E-2</v>
      </c>
      <c r="J41" s="3"/>
      <c r="K41" s="96">
        <f t="shared" si="2"/>
        <v>0.20046570878916284</v>
      </c>
      <c r="L41" s="96">
        <f t="shared" si="1"/>
        <v>-7.9457147340073874E-4</v>
      </c>
    </row>
    <row r="42" spans="2:12" ht="24" x14ac:dyDescent="0.2">
      <c r="B42" s="10" t="s">
        <v>128</v>
      </c>
      <c r="C42" s="11">
        <v>4.4124477473293077E-3</v>
      </c>
      <c r="D42" s="12">
        <v>6.6287242275233887E-2</v>
      </c>
      <c r="E42" s="13">
        <v>4306</v>
      </c>
      <c r="F42" s="124">
        <v>0</v>
      </c>
      <c r="G42" s="90"/>
      <c r="H42" s="10" t="s">
        <v>128</v>
      </c>
      <c r="I42" s="132">
        <v>1.5528272391726158E-2</v>
      </c>
      <c r="J42" s="3"/>
      <c r="K42" s="96">
        <f t="shared" si="2"/>
        <v>0.2332236818210103</v>
      </c>
      <c r="L42" s="96">
        <f t="shared" si="1"/>
        <v>-1.0336482282713307E-3</v>
      </c>
    </row>
    <row r="43" spans="2:12" x14ac:dyDescent="0.2">
      <c r="B43" s="10" t="s">
        <v>129</v>
      </c>
      <c r="C43" s="11">
        <v>0.35624709707385044</v>
      </c>
      <c r="D43" s="12">
        <v>0.47894506438754331</v>
      </c>
      <c r="E43" s="13">
        <v>4306</v>
      </c>
      <c r="F43" s="124">
        <v>0</v>
      </c>
      <c r="G43" s="90"/>
      <c r="H43" s="10" t="s">
        <v>129</v>
      </c>
      <c r="I43" s="132">
        <v>8.8361196790610982E-2</v>
      </c>
      <c r="J43" s="3"/>
      <c r="K43" s="96">
        <f t="shared" si="2"/>
        <v>0.11876680890891758</v>
      </c>
      <c r="L43" s="96">
        <f t="shared" si="1"/>
        <v>-6.5724489489999857E-2</v>
      </c>
    </row>
    <row r="44" spans="2:12" x14ac:dyDescent="0.2">
      <c r="B44" s="10" t="s">
        <v>130</v>
      </c>
      <c r="C44" s="11">
        <v>5.5968416163492803E-2</v>
      </c>
      <c r="D44" s="12">
        <v>0.22988741965438306</v>
      </c>
      <c r="E44" s="13">
        <v>4306</v>
      </c>
      <c r="F44" s="124">
        <v>0</v>
      </c>
      <c r="G44" s="90"/>
      <c r="H44" s="10" t="s">
        <v>130</v>
      </c>
      <c r="I44" s="132">
        <v>-9.6794692492738425E-3</v>
      </c>
      <c r="J44" s="3"/>
      <c r="K44" s="96">
        <f t="shared" si="2"/>
        <v>-3.9748693946917907E-2</v>
      </c>
      <c r="L44" s="96">
        <f t="shared" si="1"/>
        <v>2.3565646349833253E-3</v>
      </c>
    </row>
    <row r="45" spans="2:12" x14ac:dyDescent="0.2">
      <c r="B45" s="10" t="s">
        <v>131</v>
      </c>
      <c r="C45" s="11">
        <v>0.56432884347422196</v>
      </c>
      <c r="D45" s="12">
        <v>0.49590211801542616</v>
      </c>
      <c r="E45" s="13">
        <v>4306</v>
      </c>
      <c r="F45" s="124">
        <v>0</v>
      </c>
      <c r="G45" s="90"/>
      <c r="H45" s="10" t="s">
        <v>131</v>
      </c>
      <c r="I45" s="132">
        <v>-8.5709313132333306E-2</v>
      </c>
      <c r="J45" s="3"/>
      <c r="K45" s="96">
        <f t="shared" si="2"/>
        <v>-7.529928633261479E-2</v>
      </c>
      <c r="L45" s="96">
        <f t="shared" si="1"/>
        <v>9.7535855963888002E-2</v>
      </c>
    </row>
    <row r="46" spans="2:12" x14ac:dyDescent="0.2">
      <c r="B46" s="10" t="s">
        <v>132</v>
      </c>
      <c r="C46" s="11">
        <v>1.5095215977705528E-2</v>
      </c>
      <c r="D46" s="12">
        <v>0.12194590579408707</v>
      </c>
      <c r="E46" s="13">
        <v>4306</v>
      </c>
      <c r="F46" s="124">
        <v>0</v>
      </c>
      <c r="G46" s="90"/>
      <c r="H46" s="10" t="s">
        <v>132</v>
      </c>
      <c r="I46" s="132">
        <v>4.8178273707976949E-3</v>
      </c>
      <c r="J46" s="3"/>
      <c r="K46" s="96">
        <f t="shared" si="2"/>
        <v>3.8911525525954012E-2</v>
      </c>
      <c r="L46" s="96">
        <f t="shared" si="1"/>
        <v>-5.9638037236194551E-4</v>
      </c>
    </row>
    <row r="47" spans="2:12" x14ac:dyDescent="0.2">
      <c r="B47" s="10" t="s">
        <v>133</v>
      </c>
      <c r="C47" s="11">
        <v>9.2893636785880169E-4</v>
      </c>
      <c r="D47" s="12">
        <v>3.0467835916620445E-2</v>
      </c>
      <c r="E47" s="13">
        <v>4306</v>
      </c>
      <c r="F47" s="124">
        <v>0</v>
      </c>
      <c r="G47" s="90"/>
      <c r="H47" s="10" t="s">
        <v>133</v>
      </c>
      <c r="I47" s="132">
        <v>7.0307624714313361E-3</v>
      </c>
      <c r="J47" s="3"/>
      <c r="K47" s="96">
        <f t="shared" si="2"/>
        <v>0.2305457912961279</v>
      </c>
      <c r="L47" s="96">
        <f t="shared" si="1"/>
        <v>-2.1436149818328953E-4</v>
      </c>
    </row>
    <row r="48" spans="2:12" x14ac:dyDescent="0.2">
      <c r="B48" s="10" t="s">
        <v>134</v>
      </c>
      <c r="C48" s="11">
        <v>0.36321411983279145</v>
      </c>
      <c r="D48" s="12">
        <v>0.4809816512086878</v>
      </c>
      <c r="E48" s="13">
        <v>4306</v>
      </c>
      <c r="F48" s="124">
        <v>0</v>
      </c>
      <c r="G48" s="90"/>
      <c r="H48" s="10" t="s">
        <v>134</v>
      </c>
      <c r="I48" s="132">
        <v>8.8835945533047703E-2</v>
      </c>
      <c r="J48" s="3"/>
      <c r="K48" s="96">
        <f t="shared" si="2"/>
        <v>0.11761254431347047</v>
      </c>
      <c r="L48" s="96">
        <f t="shared" si="1"/>
        <v>-6.7084616814831424E-2</v>
      </c>
    </row>
    <row r="49" spans="2:12" x14ac:dyDescent="0.2">
      <c r="B49" s="10" t="s">
        <v>135</v>
      </c>
      <c r="C49" s="11">
        <v>0.58894565722248027</v>
      </c>
      <c r="D49" s="12">
        <v>0.49208221301246224</v>
      </c>
      <c r="E49" s="13">
        <v>4306</v>
      </c>
      <c r="F49" s="124">
        <v>0</v>
      </c>
      <c r="G49" s="90"/>
      <c r="H49" s="10" t="s">
        <v>135</v>
      </c>
      <c r="I49" s="132">
        <v>-8.9116078252468936E-2</v>
      </c>
      <c r="J49" s="3"/>
      <c r="K49" s="96">
        <f t="shared" si="2"/>
        <v>-7.4441932685851669E-2</v>
      </c>
      <c r="L49" s="96">
        <f t="shared" si="1"/>
        <v>0.10665804592729936</v>
      </c>
    </row>
    <row r="50" spans="2:12" ht="24" x14ac:dyDescent="0.2">
      <c r="B50" s="10" t="s">
        <v>136</v>
      </c>
      <c r="C50" s="11">
        <v>2.3687877380399444E-2</v>
      </c>
      <c r="D50" s="12">
        <v>0.15209251761913134</v>
      </c>
      <c r="E50" s="13">
        <v>4306</v>
      </c>
      <c r="F50" s="124">
        <v>0</v>
      </c>
      <c r="G50" s="90"/>
      <c r="H50" s="10" t="s">
        <v>136</v>
      </c>
      <c r="I50" s="132">
        <v>-9.6553498524282726E-3</v>
      </c>
      <c r="J50" s="3"/>
      <c r="K50" s="96">
        <f t="shared" si="2"/>
        <v>-6.1979611203919871E-2</v>
      </c>
      <c r="L50" s="96">
        <f t="shared" si="1"/>
        <v>1.5037869511893025E-3</v>
      </c>
    </row>
    <row r="51" spans="2:12" x14ac:dyDescent="0.2">
      <c r="B51" s="10" t="s">
        <v>90</v>
      </c>
      <c r="C51" s="11">
        <v>0.23920111472364142</v>
      </c>
      <c r="D51" s="12">
        <v>0.42664530248341836</v>
      </c>
      <c r="E51" s="13">
        <v>4306</v>
      </c>
      <c r="F51" s="124">
        <v>0</v>
      </c>
      <c r="G51" s="90"/>
      <c r="H51" s="10" t="s">
        <v>90</v>
      </c>
      <c r="I51" s="132">
        <v>7.6604352806036918E-2</v>
      </c>
      <c r="J51" s="3"/>
      <c r="K51" s="96">
        <f t="shared" si="2"/>
        <v>0.13660177642390625</v>
      </c>
      <c r="L51" s="96">
        <f t="shared" si="1"/>
        <v>-4.2948665969665276E-2</v>
      </c>
    </row>
    <row r="52" spans="2:12" x14ac:dyDescent="0.2">
      <c r="B52" s="10" t="s">
        <v>137</v>
      </c>
      <c r="C52" s="11">
        <v>6.8509057129586617E-2</v>
      </c>
      <c r="D52" s="12">
        <v>0.25264676885607296</v>
      </c>
      <c r="E52" s="13">
        <v>4306</v>
      </c>
      <c r="F52" s="124">
        <v>0</v>
      </c>
      <c r="G52" s="90"/>
      <c r="H52" s="10" t="s">
        <v>137</v>
      </c>
      <c r="I52" s="132">
        <v>3.9372994146054975E-2</v>
      </c>
      <c r="J52" s="3"/>
      <c r="K52" s="96">
        <f t="shared" si="2"/>
        <v>0.14516547196229235</v>
      </c>
      <c r="L52" s="96">
        <f t="shared" si="1"/>
        <v>-1.0676592926670716E-2</v>
      </c>
    </row>
    <row r="53" spans="2:12" x14ac:dyDescent="0.2">
      <c r="B53" s="10" t="s">
        <v>138</v>
      </c>
      <c r="C53" s="11">
        <v>0.45192754296330701</v>
      </c>
      <c r="D53" s="12">
        <v>0.49774147313150585</v>
      </c>
      <c r="E53" s="13">
        <v>4306</v>
      </c>
      <c r="F53" s="124">
        <v>0</v>
      </c>
      <c r="G53" s="90"/>
      <c r="H53" s="10" t="s">
        <v>138</v>
      </c>
      <c r="I53" s="132">
        <v>3.1508079836284911E-2</v>
      </c>
      <c r="J53" s="3"/>
      <c r="K53" s="96">
        <f t="shared" si="2"/>
        <v>3.4694136744796579E-2</v>
      </c>
      <c r="L53" s="96">
        <f t="shared" si="1"/>
        <v>-2.8607961909056834E-2</v>
      </c>
    </row>
    <row r="54" spans="2:12" x14ac:dyDescent="0.2">
      <c r="B54" s="10" t="s">
        <v>91</v>
      </c>
      <c r="C54" s="11">
        <v>5.3413841151881093E-3</v>
      </c>
      <c r="D54" s="12">
        <v>7.2897790386866113E-2</v>
      </c>
      <c r="E54" s="13">
        <v>4306</v>
      </c>
      <c r="F54" s="124">
        <v>0</v>
      </c>
      <c r="G54" s="90"/>
      <c r="H54" s="10" t="s">
        <v>91</v>
      </c>
      <c r="I54" s="132">
        <v>9.7525625923684995E-4</v>
      </c>
      <c r="J54" s="3"/>
      <c r="K54" s="96">
        <f t="shared" si="2"/>
        <v>1.3306947107690337E-2</v>
      </c>
      <c r="L54" s="96">
        <f t="shared" si="1"/>
        <v>-7.1459206975689403E-5</v>
      </c>
    </row>
    <row r="55" spans="2:12" x14ac:dyDescent="0.2">
      <c r="B55" s="10" t="s">
        <v>139</v>
      </c>
      <c r="C55" s="11">
        <v>9.3590339061774275E-2</v>
      </c>
      <c r="D55" s="12">
        <v>0.29129176570255294</v>
      </c>
      <c r="E55" s="13">
        <v>4306</v>
      </c>
      <c r="F55" s="124">
        <v>0</v>
      </c>
      <c r="G55" s="90"/>
      <c r="H55" s="10" t="s">
        <v>139</v>
      </c>
      <c r="I55" s="132">
        <v>6.2097681803054708E-2</v>
      </c>
      <c r="J55" s="3"/>
      <c r="K55" s="96">
        <f t="shared" si="2"/>
        <v>0.19322873261591597</v>
      </c>
      <c r="L55" s="96">
        <f t="shared" si="1"/>
        <v>-1.995162163571974E-2</v>
      </c>
    </row>
    <row r="56" spans="2:12" x14ac:dyDescent="0.2">
      <c r="B56" s="10" t="s">
        <v>140</v>
      </c>
      <c r="C56" s="11">
        <v>0.73664653971202976</v>
      </c>
      <c r="D56" s="12">
        <v>0.44050366485809389</v>
      </c>
      <c r="E56" s="13">
        <v>4306</v>
      </c>
      <c r="F56" s="124">
        <v>0</v>
      </c>
      <c r="G56" s="90"/>
      <c r="H56" s="10" t="s">
        <v>140</v>
      </c>
      <c r="I56" s="132">
        <v>3.8186530151056018E-2</v>
      </c>
      <c r="J56" s="3"/>
      <c r="K56" s="96">
        <f t="shared" si="2"/>
        <v>2.2829673516816664E-2</v>
      </c>
      <c r="L56" s="96">
        <f t="shared" si="1"/>
        <v>-6.3858663487956324E-2</v>
      </c>
    </row>
    <row r="57" spans="2:12" x14ac:dyDescent="0.2">
      <c r="B57" s="10" t="s">
        <v>141</v>
      </c>
      <c r="C57" s="11">
        <v>0.65838365071992566</v>
      </c>
      <c r="D57" s="12">
        <v>0.47430671949704228</v>
      </c>
      <c r="E57" s="13">
        <v>4306</v>
      </c>
      <c r="F57" s="124">
        <v>0</v>
      </c>
      <c r="G57" s="90"/>
      <c r="H57" s="10" t="s">
        <v>141</v>
      </c>
      <c r="I57" s="132">
        <v>4.2399083349597161E-2</v>
      </c>
      <c r="J57" s="3"/>
      <c r="K57" s="96">
        <f t="shared" si="2"/>
        <v>3.0537665757866813E-2</v>
      </c>
      <c r="L57" s="96">
        <f t="shared" si="1"/>
        <v>-5.8854032918798371E-2</v>
      </c>
    </row>
    <row r="58" spans="2:12" x14ac:dyDescent="0.2">
      <c r="B58" s="10" t="s">
        <v>142</v>
      </c>
      <c r="C58" s="11">
        <v>0.21249419414770088</v>
      </c>
      <c r="D58" s="12">
        <v>0.40912013245128992</v>
      </c>
      <c r="E58" s="13">
        <v>4306</v>
      </c>
      <c r="F58" s="124">
        <v>0</v>
      </c>
      <c r="G58" s="90"/>
      <c r="H58" s="10" t="s">
        <v>142</v>
      </c>
      <c r="I58" s="132">
        <v>6.4477617219746403E-2</v>
      </c>
      <c r="J58" s="3"/>
      <c r="K58" s="96">
        <f t="shared" si="2"/>
        <v>0.12411146233219884</v>
      </c>
      <c r="L58" s="96">
        <f t="shared" si="1"/>
        <v>-3.3489232684742534E-2</v>
      </c>
    </row>
    <row r="59" spans="2:12" x14ac:dyDescent="0.2">
      <c r="B59" s="10" t="s">
        <v>143</v>
      </c>
      <c r="C59" s="11">
        <v>0.87714816535067353</v>
      </c>
      <c r="D59" s="12">
        <v>0.32830518204855869</v>
      </c>
      <c r="E59" s="13">
        <v>4306</v>
      </c>
      <c r="F59" s="124">
        <v>0</v>
      </c>
      <c r="G59" s="90"/>
      <c r="H59" s="10" t="s">
        <v>143</v>
      </c>
      <c r="I59" s="132">
        <v>3.1733850972178776E-2</v>
      </c>
      <c r="J59" s="3"/>
      <c r="K59" s="96">
        <f t="shared" si="2"/>
        <v>1.1874810467791673E-2</v>
      </c>
      <c r="L59" s="96">
        <f t="shared" si="1"/>
        <v>-8.4784799880622236E-2</v>
      </c>
    </row>
    <row r="60" spans="2:12" x14ac:dyDescent="0.2">
      <c r="B60" s="10" t="s">
        <v>144</v>
      </c>
      <c r="C60" s="11">
        <v>2.9493729679516953E-2</v>
      </c>
      <c r="D60" s="12">
        <v>0.16920549212996433</v>
      </c>
      <c r="E60" s="13">
        <v>4306</v>
      </c>
      <c r="F60" s="124">
        <v>0</v>
      </c>
      <c r="G60" s="90"/>
      <c r="H60" s="10" t="s">
        <v>144</v>
      </c>
      <c r="I60" s="132">
        <v>1.4084427741820288E-2</v>
      </c>
      <c r="J60" s="3"/>
      <c r="K60" s="96">
        <f t="shared" si="2"/>
        <v>8.078358016188604E-2</v>
      </c>
      <c r="L60" s="96">
        <f t="shared" si="1"/>
        <v>-2.4550166739793077E-3</v>
      </c>
    </row>
    <row r="61" spans="2:12" x14ac:dyDescent="0.2">
      <c r="B61" s="10" t="s">
        <v>145</v>
      </c>
      <c r="C61" s="11">
        <v>0.14630747793776128</v>
      </c>
      <c r="D61" s="12">
        <v>0.35345524891378483</v>
      </c>
      <c r="E61" s="13">
        <v>4306</v>
      </c>
      <c r="F61" s="124">
        <v>0</v>
      </c>
      <c r="G61" s="90"/>
      <c r="H61" s="10" t="s">
        <v>145</v>
      </c>
      <c r="I61" s="132">
        <v>7.1695816862483136E-2</v>
      </c>
      <c r="J61" s="3"/>
      <c r="K61" s="96">
        <f t="shared" si="2"/>
        <v>0.17316529576725873</v>
      </c>
      <c r="L61" s="96">
        <f t="shared" si="1"/>
        <v>-2.9677403790362628E-2</v>
      </c>
    </row>
    <row r="62" spans="2:12" x14ac:dyDescent="0.2">
      <c r="B62" s="10" t="s">
        <v>146</v>
      </c>
      <c r="C62" s="11">
        <v>5.7129586623316304E-2</v>
      </c>
      <c r="D62" s="12">
        <v>0.23211701647189595</v>
      </c>
      <c r="E62" s="13">
        <v>4306</v>
      </c>
      <c r="F62" s="124">
        <v>0</v>
      </c>
      <c r="G62" s="90"/>
      <c r="H62" s="10" t="s">
        <v>146</v>
      </c>
      <c r="I62" s="132">
        <v>4.4338568132529781E-2</v>
      </c>
      <c r="J62" s="3"/>
      <c r="K62" s="96">
        <f t="shared" si="2"/>
        <v>0.18010538261726408</v>
      </c>
      <c r="L62" s="96">
        <f t="shared" si="1"/>
        <v>-1.0912789193065755E-2</v>
      </c>
    </row>
    <row r="63" spans="2:12" x14ac:dyDescent="0.2">
      <c r="B63" s="10" t="s">
        <v>147</v>
      </c>
      <c r="C63" s="11">
        <v>0.76730143985137023</v>
      </c>
      <c r="D63" s="12">
        <v>0.42260077528153889</v>
      </c>
      <c r="E63" s="13">
        <v>4306</v>
      </c>
      <c r="F63" s="124">
        <v>0</v>
      </c>
      <c r="G63" s="90"/>
      <c r="H63" s="10" t="s">
        <v>147</v>
      </c>
      <c r="I63" s="132">
        <v>-1.7646073066546846E-2</v>
      </c>
      <c r="J63" s="3"/>
      <c r="K63" s="96">
        <f t="shared" si="2"/>
        <v>-9.7165363507139436E-3</v>
      </c>
      <c r="L63" s="96">
        <f t="shared" si="1"/>
        <v>3.2039357387982914E-2</v>
      </c>
    </row>
    <row r="64" spans="2:12" x14ac:dyDescent="0.2">
      <c r="B64" s="10" t="s">
        <v>92</v>
      </c>
      <c r="C64" s="11">
        <v>0.30306549001393407</v>
      </c>
      <c r="D64" s="12">
        <v>0.45963666293296046</v>
      </c>
      <c r="E64" s="13">
        <v>4306</v>
      </c>
      <c r="F64" s="124">
        <v>0</v>
      </c>
      <c r="G64" s="90"/>
      <c r="H64" s="10" t="s">
        <v>92</v>
      </c>
      <c r="I64" s="132">
        <v>4.5990772155304567E-2</v>
      </c>
      <c r="J64" s="3"/>
      <c r="K64" s="96">
        <f t="shared" si="2"/>
        <v>6.9734550876358103E-2</v>
      </c>
      <c r="L64" s="96">
        <f t="shared" si="1"/>
        <v>-3.0324421490718872E-2</v>
      </c>
    </row>
    <row r="65" spans="2:12" x14ac:dyDescent="0.2">
      <c r="B65" s="10" t="s">
        <v>93</v>
      </c>
      <c r="C65" s="11">
        <v>2.6939154667905248E-2</v>
      </c>
      <c r="D65" s="12">
        <v>0.16192444436039999</v>
      </c>
      <c r="E65" s="13">
        <v>4306</v>
      </c>
      <c r="F65" s="124">
        <v>0</v>
      </c>
      <c r="G65" s="90"/>
      <c r="H65" s="10" t="s">
        <v>93</v>
      </c>
      <c r="I65" s="132">
        <v>1.5789864938651418E-2</v>
      </c>
      <c r="J65" s="3"/>
      <c r="K65" s="96">
        <f t="shared" si="2"/>
        <v>9.4886842969098203E-2</v>
      </c>
      <c r="L65" s="96">
        <f t="shared" si="1"/>
        <v>-2.6269388506957978E-3</v>
      </c>
    </row>
    <row r="66" spans="2:12" x14ac:dyDescent="0.2">
      <c r="B66" s="10" t="s">
        <v>94</v>
      </c>
      <c r="C66" s="11">
        <v>0.15327450069670229</v>
      </c>
      <c r="D66" s="12">
        <v>0.36029373406442</v>
      </c>
      <c r="E66" s="13">
        <v>4306</v>
      </c>
      <c r="F66" s="124">
        <v>0</v>
      </c>
      <c r="G66" s="90"/>
      <c r="H66" s="10" t="s">
        <v>94</v>
      </c>
      <c r="I66" s="132">
        <v>1.9522935509755018E-2</v>
      </c>
      <c r="J66" s="3"/>
      <c r="K66" s="96">
        <f t="shared" si="2"/>
        <v>4.588080711502953E-2</v>
      </c>
      <c r="L66" s="96">
        <f t="shared" si="1"/>
        <v>-8.3053572945473095E-3</v>
      </c>
    </row>
    <row r="67" spans="2:12" x14ac:dyDescent="0.2">
      <c r="B67" s="10" t="s">
        <v>148</v>
      </c>
      <c r="C67" s="11">
        <v>0.14073385973060845</v>
      </c>
      <c r="D67" s="12">
        <v>0.34778719146429632</v>
      </c>
      <c r="E67" s="13">
        <v>4306</v>
      </c>
      <c r="F67" s="124">
        <v>0</v>
      </c>
      <c r="G67" s="90"/>
      <c r="H67" s="10" t="s">
        <v>148</v>
      </c>
      <c r="I67" s="132">
        <v>4.4916335456149134E-2</v>
      </c>
      <c r="J67" s="3"/>
      <c r="K67" s="96">
        <f t="shared" si="2"/>
        <v>0.11097328236831469</v>
      </c>
      <c r="L67" s="96">
        <f t="shared" si="1"/>
        <v>-1.8175624085188843E-2</v>
      </c>
    </row>
    <row r="68" spans="2:12" x14ac:dyDescent="0.2">
      <c r="B68" s="10" t="s">
        <v>95</v>
      </c>
      <c r="C68" s="11">
        <v>3.483511379470506E-2</v>
      </c>
      <c r="D68" s="12">
        <v>0.18338331042856734</v>
      </c>
      <c r="E68" s="13">
        <v>4306</v>
      </c>
      <c r="F68" s="124">
        <v>0</v>
      </c>
      <c r="G68" s="90"/>
      <c r="H68" s="10" t="s">
        <v>95</v>
      </c>
      <c r="I68" s="132">
        <v>3.3946089420213467E-2</v>
      </c>
      <c r="J68" s="3"/>
      <c r="K68" s="96">
        <f t="shared" si="2"/>
        <v>0.17866169748930003</v>
      </c>
      <c r="L68" s="96">
        <f t="shared" si="1"/>
        <v>-6.4483288314232433E-3</v>
      </c>
    </row>
    <row r="69" spans="2:12" x14ac:dyDescent="0.2">
      <c r="B69" s="10" t="s">
        <v>149</v>
      </c>
      <c r="C69" s="11">
        <v>2.1365536460752437E-2</v>
      </c>
      <c r="D69" s="12">
        <v>0.14461641412631063</v>
      </c>
      <c r="E69" s="13">
        <v>4306</v>
      </c>
      <c r="F69" s="124">
        <v>0</v>
      </c>
      <c r="G69" s="90"/>
      <c r="H69" s="10" t="s">
        <v>149</v>
      </c>
      <c r="I69" s="132">
        <v>-3.427433904557564E-3</v>
      </c>
      <c r="J69" s="3"/>
      <c r="K69" s="96">
        <f t="shared" si="2"/>
        <v>-2.3193805217527355E-2</v>
      </c>
      <c r="L69" s="96">
        <f t="shared" si="1"/>
        <v>5.0636689131763565E-4</v>
      </c>
    </row>
    <row r="70" spans="2:12" x14ac:dyDescent="0.2">
      <c r="B70" s="10" t="s">
        <v>150</v>
      </c>
      <c r="C70" s="11">
        <v>9.0571295866233165E-3</v>
      </c>
      <c r="D70" s="12">
        <v>9.474799627522705E-2</v>
      </c>
      <c r="E70" s="13">
        <v>4306</v>
      </c>
      <c r="F70" s="124">
        <v>0</v>
      </c>
      <c r="G70" s="90"/>
      <c r="H70" s="10" t="s">
        <v>150</v>
      </c>
      <c r="I70" s="132">
        <v>1.0567177750493317E-2</v>
      </c>
      <c r="J70" s="3"/>
      <c r="K70" s="96">
        <f t="shared" si="2"/>
        <v>0.11051916519505439</v>
      </c>
      <c r="L70" s="96">
        <f t="shared" si="1"/>
        <v>-1.0101353275385801E-3</v>
      </c>
    </row>
    <row r="71" spans="2:12" x14ac:dyDescent="0.2">
      <c r="B71" s="10" t="s">
        <v>151</v>
      </c>
      <c r="C71" s="11">
        <v>0.83882954017649791</v>
      </c>
      <c r="D71" s="12">
        <v>0.36773080749201714</v>
      </c>
      <c r="E71" s="13">
        <v>4306</v>
      </c>
      <c r="F71" s="124">
        <v>0</v>
      </c>
      <c r="G71" s="90"/>
      <c r="H71" s="10" t="s">
        <v>151</v>
      </c>
      <c r="I71" s="132">
        <v>3.9120342076125317E-2</v>
      </c>
      <c r="J71" s="3"/>
      <c r="K71" s="96">
        <f t="shared" si="2"/>
        <v>1.7145812622725895E-2</v>
      </c>
      <c r="L71" s="96">
        <f t="shared" si="1"/>
        <v>-8.923728414018145E-2</v>
      </c>
    </row>
    <row r="72" spans="2:12" x14ac:dyDescent="0.2">
      <c r="B72" s="10" t="s">
        <v>152</v>
      </c>
      <c r="C72" s="11">
        <v>0.16233163028332559</v>
      </c>
      <c r="D72" s="12">
        <v>0.36879758491201198</v>
      </c>
      <c r="E72" s="13">
        <v>4306</v>
      </c>
      <c r="F72" s="124">
        <v>0</v>
      </c>
      <c r="G72" s="90"/>
      <c r="H72" s="10" t="s">
        <v>152</v>
      </c>
      <c r="I72" s="132">
        <v>5.4388884107461004E-2</v>
      </c>
      <c r="J72" s="3"/>
      <c r="K72" s="96">
        <f t="shared" si="2"/>
        <v>0.12353618826401942</v>
      </c>
      <c r="L72" s="96">
        <f t="shared" ref="L72:L102" si="3">((0-C72)/D72)*I72</f>
        <v>-2.3940059771707673E-2</v>
      </c>
    </row>
    <row r="73" spans="2:12" x14ac:dyDescent="0.2">
      <c r="B73" s="10" t="s">
        <v>153</v>
      </c>
      <c r="C73" s="11">
        <v>0.47166744078030653</v>
      </c>
      <c r="D73" s="12">
        <v>0.4992545960047548</v>
      </c>
      <c r="E73" s="13">
        <v>4306</v>
      </c>
      <c r="F73" s="124">
        <v>0</v>
      </c>
      <c r="G73" s="90"/>
      <c r="H73" s="10" t="s">
        <v>153</v>
      </c>
      <c r="I73" s="132">
        <v>-7.5880418357176543E-2</v>
      </c>
      <c r="J73" s="3"/>
      <c r="K73" s="96">
        <f t="shared" si="2"/>
        <v>-8.0299902987625738E-2</v>
      </c>
      <c r="L73" s="96">
        <f t="shared" si="3"/>
        <v>7.1687517788073793E-2</v>
      </c>
    </row>
    <row r="74" spans="2:12" x14ac:dyDescent="0.2">
      <c r="B74" s="10" t="s">
        <v>96</v>
      </c>
      <c r="C74" s="11">
        <v>3.0190431955411053E-3</v>
      </c>
      <c r="D74" s="12">
        <v>5.4869187565744784E-2</v>
      </c>
      <c r="E74" s="13">
        <v>4306</v>
      </c>
      <c r="F74" s="124">
        <v>0</v>
      </c>
      <c r="G74" s="90"/>
      <c r="H74" s="10" t="s">
        <v>96</v>
      </c>
      <c r="I74" s="132">
        <v>-5.7918069999830278E-3</v>
      </c>
      <c r="J74" s="3"/>
      <c r="K74" s="96">
        <f t="shared" si="2"/>
        <v>-0.10523795850906294</v>
      </c>
      <c r="L74" s="96">
        <f t="shared" si="3"/>
        <v>3.1868005139012767E-4</v>
      </c>
    </row>
    <row r="75" spans="2:12" x14ac:dyDescent="0.2">
      <c r="B75" s="10" t="s">
        <v>97</v>
      </c>
      <c r="C75" s="11">
        <v>2.5545750116117046E-3</v>
      </c>
      <c r="D75" s="12">
        <v>5.0484067184203056E-2</v>
      </c>
      <c r="E75" s="13">
        <v>4306</v>
      </c>
      <c r="F75" s="124">
        <v>0</v>
      </c>
      <c r="G75" s="90"/>
      <c r="H75" s="10" t="s">
        <v>97</v>
      </c>
      <c r="I75" s="132">
        <v>4.4197828083340999E-3</v>
      </c>
      <c r="J75" s="3"/>
      <c r="K75" s="96">
        <f t="shared" si="2"/>
        <v>8.7324425061272359E-2</v>
      </c>
      <c r="L75" s="96">
        <f t="shared" si="3"/>
        <v>-2.2364812006379415E-4</v>
      </c>
    </row>
    <row r="76" spans="2:12" x14ac:dyDescent="0.2">
      <c r="B76" s="10" t="s">
        <v>154</v>
      </c>
      <c r="C76" s="11">
        <v>5.3878309335810497E-2</v>
      </c>
      <c r="D76" s="12">
        <v>0.22580362730291106</v>
      </c>
      <c r="E76" s="13">
        <v>4306</v>
      </c>
      <c r="F76" s="124">
        <v>0</v>
      </c>
      <c r="G76" s="90"/>
      <c r="H76" s="10" t="s">
        <v>154</v>
      </c>
      <c r="I76" s="132">
        <v>4.5720750603227625E-2</v>
      </c>
      <c r="J76" s="3"/>
      <c r="K76" s="96">
        <f t="shared" si="2"/>
        <v>0.19157085462197893</v>
      </c>
      <c r="L76" s="96">
        <f t="shared" si="3"/>
        <v>-1.090928774479605E-2</v>
      </c>
    </row>
    <row r="77" spans="2:12" x14ac:dyDescent="0.2">
      <c r="B77" s="10" t="s">
        <v>155</v>
      </c>
      <c r="C77" s="11">
        <v>0.44356711565257778</v>
      </c>
      <c r="D77" s="12">
        <v>0.49686281991380138</v>
      </c>
      <c r="E77" s="13">
        <v>4306</v>
      </c>
      <c r="F77" s="124">
        <v>0</v>
      </c>
      <c r="G77" s="90"/>
      <c r="H77" s="10" t="s">
        <v>155</v>
      </c>
      <c r="I77" s="132">
        <v>5.046707841873601E-2</v>
      </c>
      <c r="J77" s="3"/>
      <c r="K77" s="96">
        <f t="shared" si="2"/>
        <v>5.6517696401587401E-2</v>
      </c>
      <c r="L77" s="96">
        <f t="shared" si="3"/>
        <v>-4.5053756313452389E-2</v>
      </c>
    </row>
    <row r="78" spans="2:12" x14ac:dyDescent="0.2">
      <c r="B78" s="10" t="s">
        <v>98</v>
      </c>
      <c r="C78" s="11">
        <v>1.625638643752903E-3</v>
      </c>
      <c r="D78" s="12">
        <v>4.0291102557449263E-2</v>
      </c>
      <c r="E78" s="13">
        <v>4306</v>
      </c>
      <c r="F78" s="124">
        <v>0</v>
      </c>
      <c r="G78" s="90"/>
      <c r="H78" s="10" t="s">
        <v>98</v>
      </c>
      <c r="I78" s="132">
        <v>4.15450379175414E-3</v>
      </c>
      <c r="J78" s="3"/>
      <c r="K78" s="96">
        <f t="shared" si="2"/>
        <v>0.10294456608454824</v>
      </c>
      <c r="L78" s="96">
        <f t="shared" si="3"/>
        <v>-1.6762315947704996E-4</v>
      </c>
    </row>
    <row r="79" spans="2:12" x14ac:dyDescent="0.2">
      <c r="B79" s="10" t="s">
        <v>99</v>
      </c>
      <c r="C79" s="11">
        <v>6.9670227589410129E-4</v>
      </c>
      <c r="D79" s="12">
        <v>2.6388986427785251E-2</v>
      </c>
      <c r="E79" s="13">
        <v>4306</v>
      </c>
      <c r="F79" s="124">
        <v>0</v>
      </c>
      <c r="G79" s="90"/>
      <c r="H79" s="10" t="s">
        <v>99</v>
      </c>
      <c r="I79" s="132">
        <v>3.1437232106949261E-3</v>
      </c>
      <c r="J79" s="3"/>
      <c r="K79" s="96">
        <f t="shared" si="2"/>
        <v>0.1190471252155217</v>
      </c>
      <c r="L79" s="96">
        <f t="shared" si="3"/>
        <v>-8.2998228130737886E-5</v>
      </c>
    </row>
    <row r="80" spans="2:12" x14ac:dyDescent="0.2">
      <c r="B80" s="10" t="s">
        <v>100</v>
      </c>
      <c r="C80" s="11">
        <v>2.0901068276823038E-3</v>
      </c>
      <c r="D80" s="12">
        <v>4.5675187719177918E-2</v>
      </c>
      <c r="E80" s="13">
        <v>4306</v>
      </c>
      <c r="F80" s="124">
        <v>0</v>
      </c>
      <c r="G80" s="90"/>
      <c r="H80" s="10" t="s">
        <v>100</v>
      </c>
      <c r="I80" s="132">
        <v>-4.291074801244024E-3</v>
      </c>
      <c r="J80" s="3"/>
      <c r="K80" s="96">
        <f t="shared" si="2"/>
        <v>-9.375125117889542E-2</v>
      </c>
      <c r="L80" s="96">
        <f t="shared" si="3"/>
        <v>1.9636054470794945E-4</v>
      </c>
    </row>
    <row r="81" spans="2:12" x14ac:dyDescent="0.2">
      <c r="B81" s="10" t="s">
        <v>156</v>
      </c>
      <c r="C81" s="11">
        <v>0.10473757547607988</v>
      </c>
      <c r="D81" s="12">
        <v>0.30625054588503992</v>
      </c>
      <c r="E81" s="13">
        <v>4306</v>
      </c>
      <c r="F81" s="124">
        <v>0</v>
      </c>
      <c r="G81" s="90"/>
      <c r="H81" s="10" t="s">
        <v>156</v>
      </c>
      <c r="I81" s="132">
        <v>-4.1858143173895301E-2</v>
      </c>
      <c r="J81" s="3"/>
      <c r="K81" s="96">
        <f t="shared" si="2"/>
        <v>-0.12236393778706227</v>
      </c>
      <c r="L81" s="96">
        <f t="shared" si="3"/>
        <v>1.4315469764452679E-2</v>
      </c>
    </row>
    <row r="82" spans="2:12" x14ac:dyDescent="0.2">
      <c r="B82" s="10" t="s">
        <v>101</v>
      </c>
      <c r="C82" s="11">
        <v>1.3934045517882026E-3</v>
      </c>
      <c r="D82" s="12">
        <v>3.7306650824571692E-2</v>
      </c>
      <c r="E82" s="13">
        <v>4306</v>
      </c>
      <c r="F82" s="124">
        <v>0</v>
      </c>
      <c r="G82" s="90"/>
      <c r="H82" s="10" t="s">
        <v>101</v>
      </c>
      <c r="I82" s="132">
        <v>-4.6989016284079638E-3</v>
      </c>
      <c r="J82" s="3"/>
      <c r="K82" s="96">
        <f t="shared" si="2"/>
        <v>-0.12577795255745547</v>
      </c>
      <c r="L82" s="96">
        <f t="shared" si="3"/>
        <v>1.755041198476123E-4</v>
      </c>
    </row>
    <row r="83" spans="2:12" x14ac:dyDescent="0.2">
      <c r="B83" s="10" t="s">
        <v>102</v>
      </c>
      <c r="C83" s="11">
        <v>7.4314909428704135E-3</v>
      </c>
      <c r="D83" s="12">
        <v>8.5895152966249833E-2</v>
      </c>
      <c r="E83" s="13">
        <v>4306</v>
      </c>
      <c r="F83" s="124">
        <v>0</v>
      </c>
      <c r="G83" s="90"/>
      <c r="H83" s="10" t="s">
        <v>102</v>
      </c>
      <c r="I83" s="132">
        <v>-8.5041112380158362E-3</v>
      </c>
      <c r="J83" s="3"/>
      <c r="K83" s="96">
        <f t="shared" si="2"/>
        <v>-9.8269957277915154E-2</v>
      </c>
      <c r="L83" s="96">
        <f t="shared" si="3"/>
        <v>7.357600919263653E-4</v>
      </c>
    </row>
    <row r="84" spans="2:12" ht="24" x14ac:dyDescent="0.2">
      <c r="B84" s="10" t="s">
        <v>157</v>
      </c>
      <c r="C84" s="11">
        <v>3.9479795633999074E-3</v>
      </c>
      <c r="D84" s="12">
        <v>6.2716078230569225E-2</v>
      </c>
      <c r="E84" s="13">
        <v>4306</v>
      </c>
      <c r="F84" s="124">
        <v>0</v>
      </c>
      <c r="G84" s="90"/>
      <c r="H84" s="10" t="s">
        <v>157</v>
      </c>
      <c r="I84" s="132">
        <v>-1.5952979376295416E-3</v>
      </c>
      <c r="J84" s="3"/>
      <c r="K84" s="96">
        <f t="shared" ref="K84:K102" si="4">((1-C84)/D84)*I84</f>
        <v>-2.5336401426958678E-2</v>
      </c>
      <c r="L84" s="96">
        <f t="shared" si="3"/>
        <v>1.0042406720874272E-4</v>
      </c>
    </row>
    <row r="85" spans="2:12" ht="24" x14ac:dyDescent="0.2">
      <c r="B85" s="10" t="s">
        <v>158</v>
      </c>
      <c r="C85" s="11">
        <v>0.8585694379934975</v>
      </c>
      <c r="D85" s="12">
        <v>0.34850561602230123</v>
      </c>
      <c r="E85" s="13">
        <v>4306</v>
      </c>
      <c r="F85" s="124">
        <v>0</v>
      </c>
      <c r="G85" s="90"/>
      <c r="H85" s="10" t="s">
        <v>158</v>
      </c>
      <c r="I85" s="132">
        <v>3.7193196551510876E-2</v>
      </c>
      <c r="J85" s="3"/>
      <c r="K85" s="96">
        <f t="shared" si="4"/>
        <v>1.5093744402563329E-2</v>
      </c>
      <c r="L85" s="96">
        <f t="shared" si="3"/>
        <v>-9.1628198778779396E-2</v>
      </c>
    </row>
    <row r="86" spans="2:12" x14ac:dyDescent="0.2">
      <c r="B86" s="10" t="s">
        <v>103</v>
      </c>
      <c r="C86" s="11">
        <v>4.6446818392940088E-3</v>
      </c>
      <c r="D86" s="12">
        <v>6.8001343095324893E-2</v>
      </c>
      <c r="E86" s="13">
        <v>4306</v>
      </c>
      <c r="F86" s="124">
        <v>0</v>
      </c>
      <c r="G86" s="90"/>
      <c r="H86" s="10" t="s">
        <v>103</v>
      </c>
      <c r="I86" s="132">
        <v>-6.6166513682661705E-3</v>
      </c>
      <c r="J86" s="3"/>
      <c r="K86" s="96">
        <f t="shared" si="4"/>
        <v>-9.6849838959604723E-2</v>
      </c>
      <c r="L86" s="96">
        <f t="shared" si="3"/>
        <v>4.5193578609241598E-4</v>
      </c>
    </row>
    <row r="87" spans="2:12" x14ac:dyDescent="0.2">
      <c r="B87" s="10" t="s">
        <v>104</v>
      </c>
      <c r="C87" s="11">
        <v>1.8578727357176034E-3</v>
      </c>
      <c r="D87" s="12">
        <v>4.3067990485276923E-2</v>
      </c>
      <c r="E87" s="13">
        <v>4306</v>
      </c>
      <c r="F87" s="124">
        <v>0</v>
      </c>
      <c r="G87" s="90"/>
      <c r="H87" s="10" t="s">
        <v>104</v>
      </c>
      <c r="I87" s="132">
        <v>2.5027376804456006E-3</v>
      </c>
      <c r="J87" s="3"/>
      <c r="K87" s="96">
        <f t="shared" si="4"/>
        <v>5.8003354328742956E-2</v>
      </c>
      <c r="L87" s="96">
        <f t="shared" si="3"/>
        <v>-1.0796343290598967E-4</v>
      </c>
    </row>
    <row r="88" spans="2:12" x14ac:dyDescent="0.2">
      <c r="B88" s="10" t="s">
        <v>159</v>
      </c>
      <c r="C88" s="11">
        <v>1.1611704598235022E-3</v>
      </c>
      <c r="D88" s="12">
        <v>3.40601167906961E-2</v>
      </c>
      <c r="E88" s="13">
        <v>4306</v>
      </c>
      <c r="F88" s="124">
        <v>0</v>
      </c>
      <c r="G88" s="90"/>
      <c r="H88" s="10" t="s">
        <v>159</v>
      </c>
      <c r="I88" s="132">
        <v>8.2839091647204013E-3</v>
      </c>
      <c r="J88" s="3"/>
      <c r="K88" s="96">
        <f t="shared" si="4"/>
        <v>0.24293193663876927</v>
      </c>
      <c r="L88" s="96">
        <f t="shared" si="3"/>
        <v>-2.8241331857564435E-4</v>
      </c>
    </row>
    <row r="89" spans="2:12" x14ac:dyDescent="0.2">
      <c r="B89" s="10" t="s">
        <v>160</v>
      </c>
      <c r="C89" s="11">
        <v>1.4166279609846726E-2</v>
      </c>
      <c r="D89" s="12">
        <v>0.11818984801063141</v>
      </c>
      <c r="E89" s="13">
        <v>4306</v>
      </c>
      <c r="F89" s="124">
        <v>0</v>
      </c>
      <c r="G89" s="90"/>
      <c r="H89" s="10" t="s">
        <v>160</v>
      </c>
      <c r="I89" s="132">
        <v>9.4665694085015635E-3</v>
      </c>
      <c r="J89" s="3"/>
      <c r="K89" s="96">
        <f t="shared" si="4"/>
        <v>7.8961632461658091E-2</v>
      </c>
      <c r="L89" s="96">
        <f t="shared" si="3"/>
        <v>-1.134666567764698E-3</v>
      </c>
    </row>
    <row r="90" spans="2:12" x14ac:dyDescent="0.2">
      <c r="B90" s="10" t="s">
        <v>105</v>
      </c>
      <c r="C90" s="11">
        <v>3.715745471435207E-2</v>
      </c>
      <c r="D90" s="12">
        <v>0.18916947108638543</v>
      </c>
      <c r="E90" s="13">
        <v>4306</v>
      </c>
      <c r="F90" s="124">
        <v>0</v>
      </c>
      <c r="G90" s="90"/>
      <c r="H90" s="10" t="s">
        <v>105</v>
      </c>
      <c r="I90" s="132">
        <v>-1.3890149738739258E-2</v>
      </c>
      <c r="J90" s="3"/>
      <c r="K90" s="96">
        <f t="shared" si="4"/>
        <v>-7.0698654767286151E-2</v>
      </c>
      <c r="L90" s="96">
        <f t="shared" si="3"/>
        <v>2.7283610136916996E-3</v>
      </c>
    </row>
    <row r="91" spans="2:12" x14ac:dyDescent="0.2">
      <c r="B91" s="10" t="s">
        <v>161</v>
      </c>
      <c r="C91" s="11">
        <v>5.5736182071528103E-3</v>
      </c>
      <c r="D91" s="12">
        <v>7.4456970499661865E-2</v>
      </c>
      <c r="E91" s="13">
        <v>4306</v>
      </c>
      <c r="F91" s="124">
        <v>0</v>
      </c>
      <c r="G91" s="90"/>
      <c r="H91" s="10" t="s">
        <v>161</v>
      </c>
      <c r="I91" s="132">
        <v>-3.5505523549653265E-3</v>
      </c>
      <c r="J91" s="3"/>
      <c r="K91" s="96">
        <f t="shared" si="4"/>
        <v>-4.7420179843743131E-2</v>
      </c>
      <c r="L91" s="96">
        <f t="shared" si="3"/>
        <v>2.6578335269729917E-4</v>
      </c>
    </row>
    <row r="92" spans="2:12" ht="24" x14ac:dyDescent="0.2">
      <c r="B92" s="10" t="s">
        <v>162</v>
      </c>
      <c r="C92" s="11">
        <v>0.42266604737575475</v>
      </c>
      <c r="D92" s="12">
        <v>0.49404062846374908</v>
      </c>
      <c r="E92" s="13">
        <v>4306</v>
      </c>
      <c r="F92" s="124">
        <v>0</v>
      </c>
      <c r="G92" s="90"/>
      <c r="H92" s="10" t="s">
        <v>162</v>
      </c>
      <c r="I92" s="132">
        <v>-7.2153643767149486E-2</v>
      </c>
      <c r="J92" s="3"/>
      <c r="K92" s="96">
        <f t="shared" si="4"/>
        <v>-8.431846684728031E-2</v>
      </c>
      <c r="L92" s="96">
        <f t="shared" si="3"/>
        <v>6.1729529228499655E-2</v>
      </c>
    </row>
    <row r="93" spans="2:12" x14ac:dyDescent="0.2">
      <c r="B93" s="10" t="s">
        <v>106</v>
      </c>
      <c r="C93" s="11">
        <v>6.0845332094751507E-2</v>
      </c>
      <c r="D93" s="12">
        <v>0.23907415446594235</v>
      </c>
      <c r="E93" s="13">
        <v>4306</v>
      </c>
      <c r="F93" s="124">
        <v>0</v>
      </c>
      <c r="G93" s="90"/>
      <c r="H93" s="10" t="s">
        <v>106</v>
      </c>
      <c r="I93" s="132">
        <v>-1.2752432350509367E-2</v>
      </c>
      <c r="J93" s="3"/>
      <c r="K93" s="96">
        <f t="shared" si="4"/>
        <v>-5.009536223553978E-2</v>
      </c>
      <c r="L93" s="96">
        <f t="shared" si="3"/>
        <v>3.2455452289098471E-3</v>
      </c>
    </row>
    <row r="94" spans="2:12" x14ac:dyDescent="0.2">
      <c r="B94" s="10" t="s">
        <v>107</v>
      </c>
      <c r="C94" s="11">
        <v>1.8578727357176034E-3</v>
      </c>
      <c r="D94" s="12">
        <v>4.3067990485276118E-2</v>
      </c>
      <c r="E94" s="13">
        <v>4306</v>
      </c>
      <c r="F94" s="124">
        <v>0</v>
      </c>
      <c r="G94" s="90"/>
      <c r="H94" s="10" t="s">
        <v>107</v>
      </c>
      <c r="I94" s="132">
        <v>7.2793034202179641E-4</v>
      </c>
      <c r="J94" s="3"/>
      <c r="K94" s="96">
        <f t="shared" si="4"/>
        <v>1.6870486221878672E-2</v>
      </c>
      <c r="L94" s="96">
        <f t="shared" si="3"/>
        <v>-3.1401556485581526E-5</v>
      </c>
    </row>
    <row r="95" spans="2:12" x14ac:dyDescent="0.2">
      <c r="B95" s="10" t="s">
        <v>108</v>
      </c>
      <c r="C95" s="11">
        <v>0.25801207617278216</v>
      </c>
      <c r="D95" s="12">
        <v>0.43759149257286006</v>
      </c>
      <c r="E95" s="13">
        <v>4306</v>
      </c>
      <c r="F95" s="124">
        <v>0</v>
      </c>
      <c r="G95" s="90"/>
      <c r="H95" s="10" t="s">
        <v>108</v>
      </c>
      <c r="I95" s="132">
        <v>4.866850175509721E-2</v>
      </c>
      <c r="J95" s="3"/>
      <c r="K95" s="96">
        <f t="shared" si="4"/>
        <v>8.2523177863274469E-2</v>
      </c>
      <c r="L95" s="96">
        <f t="shared" si="3"/>
        <v>-2.8695853084850686E-2</v>
      </c>
    </row>
    <row r="96" spans="2:12" x14ac:dyDescent="0.2">
      <c r="B96" s="10" t="s">
        <v>109</v>
      </c>
      <c r="C96" s="11">
        <v>1.7649790989317231E-2</v>
      </c>
      <c r="D96" s="12">
        <v>0.13169017936588576</v>
      </c>
      <c r="E96" s="13">
        <v>4306</v>
      </c>
      <c r="F96" s="124">
        <v>0</v>
      </c>
      <c r="G96" s="90"/>
      <c r="H96" s="10" t="s">
        <v>109</v>
      </c>
      <c r="I96" s="132">
        <v>6.4973153526530171E-3</v>
      </c>
      <c r="J96" s="3"/>
      <c r="K96" s="96">
        <f t="shared" si="4"/>
        <v>4.846708483062806E-2</v>
      </c>
      <c r="L96" s="96">
        <f t="shared" si="3"/>
        <v>-8.7080341539662689E-4</v>
      </c>
    </row>
    <row r="97" spans="2:13" x14ac:dyDescent="0.2">
      <c r="B97" s="10" t="s">
        <v>110</v>
      </c>
      <c r="C97" s="11">
        <v>4.1569902461681373E-2</v>
      </c>
      <c r="D97" s="12">
        <v>0.19962740406852569</v>
      </c>
      <c r="E97" s="13">
        <v>4306</v>
      </c>
      <c r="F97" s="124">
        <v>0</v>
      </c>
      <c r="G97" s="90"/>
      <c r="H97" s="10" t="s">
        <v>110</v>
      </c>
      <c r="I97" s="132">
        <v>1.1764123427015109E-2</v>
      </c>
      <c r="J97" s="3"/>
      <c r="K97" s="96">
        <f t="shared" si="4"/>
        <v>5.6480672161305735E-2</v>
      </c>
      <c r="L97" s="96">
        <f t="shared" si="3"/>
        <v>-2.4497311162766477E-3</v>
      </c>
    </row>
    <row r="98" spans="2:13" x14ac:dyDescent="0.2">
      <c r="B98" s="10" t="s">
        <v>111</v>
      </c>
      <c r="C98" s="11">
        <v>8.662331630283325E-2</v>
      </c>
      <c r="D98" s="12">
        <v>0.28131494083925612</v>
      </c>
      <c r="E98" s="13">
        <v>4306</v>
      </c>
      <c r="F98" s="124">
        <v>0</v>
      </c>
      <c r="G98" s="90"/>
      <c r="H98" s="10" t="s">
        <v>111</v>
      </c>
      <c r="I98" s="132">
        <v>4.0391338423441475E-2</v>
      </c>
      <c r="J98" s="3"/>
      <c r="K98" s="96">
        <f t="shared" si="4"/>
        <v>0.13114307625905078</v>
      </c>
      <c r="L98" s="96">
        <f t="shared" si="3"/>
        <v>-1.2437418623093296E-2</v>
      </c>
    </row>
    <row r="99" spans="2:13" x14ac:dyDescent="0.2">
      <c r="B99" s="10" t="s">
        <v>112</v>
      </c>
      <c r="C99" s="11">
        <v>2.6242452392011149E-2</v>
      </c>
      <c r="D99" s="12">
        <v>0.15987408146187754</v>
      </c>
      <c r="E99" s="13">
        <v>4306</v>
      </c>
      <c r="F99" s="124">
        <v>0</v>
      </c>
      <c r="G99" s="90"/>
      <c r="H99" s="10" t="s">
        <v>112</v>
      </c>
      <c r="I99" s="132">
        <v>1.9090841654374101E-2</v>
      </c>
      <c r="J99" s="3"/>
      <c r="K99" s="96">
        <f t="shared" si="4"/>
        <v>0.11627807948074793</v>
      </c>
      <c r="L99" s="96">
        <f t="shared" si="3"/>
        <v>-3.1336568045133599E-3</v>
      </c>
    </row>
    <row r="100" spans="2:13" x14ac:dyDescent="0.2">
      <c r="B100" s="10" t="s">
        <v>163</v>
      </c>
      <c r="C100" s="11">
        <v>4.0176497909893173E-2</v>
      </c>
      <c r="D100" s="12">
        <v>0.19639578533528365</v>
      </c>
      <c r="E100" s="13">
        <v>4306</v>
      </c>
      <c r="F100" s="124">
        <v>0</v>
      </c>
      <c r="G100" s="90"/>
      <c r="H100" s="10" t="s">
        <v>163</v>
      </c>
      <c r="I100" s="132">
        <v>1.3793632038858521E-2</v>
      </c>
      <c r="J100" s="3"/>
      <c r="K100" s="96">
        <f t="shared" si="4"/>
        <v>6.7412099437252737E-2</v>
      </c>
      <c r="L100" s="96">
        <f t="shared" si="3"/>
        <v>-2.8217501095196529E-3</v>
      </c>
    </row>
    <row r="101" spans="2:13" x14ac:dyDescent="0.2">
      <c r="B101" s="10" t="s">
        <v>113</v>
      </c>
      <c r="C101" s="11">
        <v>1.625638643752903E-3</v>
      </c>
      <c r="D101" s="12">
        <v>4.0291102557447715E-2</v>
      </c>
      <c r="E101" s="13">
        <v>4306</v>
      </c>
      <c r="F101" s="124">
        <v>0</v>
      </c>
      <c r="G101" s="90"/>
      <c r="H101" s="10" t="s">
        <v>113</v>
      </c>
      <c r="I101" s="132">
        <v>-1.7028988086929282E-3</v>
      </c>
      <c r="J101" s="3"/>
      <c r="K101" s="96">
        <f t="shared" si="4"/>
        <v>-4.2196177385789881E-2</v>
      </c>
      <c r="L101" s="96">
        <f t="shared" si="3"/>
        <v>6.8707430030362683E-5</v>
      </c>
    </row>
    <row r="102" spans="2:13" x14ac:dyDescent="0.2">
      <c r="B102" s="10" t="s">
        <v>51</v>
      </c>
      <c r="C102" s="11">
        <v>0.35438922433813286</v>
      </c>
      <c r="D102" s="12">
        <v>0.47838337025214189</v>
      </c>
      <c r="E102" s="13">
        <v>4306</v>
      </c>
      <c r="F102" s="124">
        <v>0</v>
      </c>
      <c r="G102" s="90"/>
      <c r="H102" s="10" t="s">
        <v>51</v>
      </c>
      <c r="I102" s="132">
        <v>-3.3534894707268302E-2</v>
      </c>
      <c r="J102" s="3"/>
      <c r="K102" s="96">
        <f t="shared" si="4"/>
        <v>-4.5257612889610256E-2</v>
      </c>
      <c r="L102" s="96">
        <f t="shared" si="3"/>
        <v>2.4842847938685342E-2</v>
      </c>
    </row>
    <row r="103" spans="2:13" ht="15.75" thickBot="1" x14ac:dyDescent="0.25">
      <c r="B103" s="14" t="s">
        <v>52</v>
      </c>
      <c r="C103" s="15">
        <v>2.3104969809568043</v>
      </c>
      <c r="D103" s="16">
        <v>1.4091014539145594</v>
      </c>
      <c r="E103" s="17">
        <v>4306</v>
      </c>
      <c r="F103" s="125">
        <v>0</v>
      </c>
      <c r="G103" s="90"/>
      <c r="H103" s="14" t="s">
        <v>52</v>
      </c>
      <c r="I103" s="133">
        <v>4.174887652358069E-3</v>
      </c>
      <c r="J103" s="3"/>
      <c r="K103" s="96"/>
      <c r="L103" s="96"/>
      <c r="M103" s="2" t="str">
        <f>"((memsleep-"&amp;C103&amp;")/"&amp;D103&amp;")*("&amp;I103&amp;")"</f>
        <v>((memsleep-2.3104969809568)/1.40910145391456)*(0.00417488765235807)</v>
      </c>
    </row>
    <row r="104" spans="2:13" ht="15.75" thickTop="1" x14ac:dyDescent="0.25">
      <c r="B104" s="126" t="s">
        <v>46</v>
      </c>
      <c r="C104" s="126"/>
      <c r="D104" s="126"/>
      <c r="E104" s="126"/>
      <c r="F104" s="126"/>
      <c r="H104" s="126" t="s">
        <v>7</v>
      </c>
      <c r="I104" s="126"/>
      <c r="J104" s="134"/>
      <c r="K104" s="96"/>
      <c r="L104" s="96"/>
    </row>
  </sheetData>
  <mergeCells count="7">
    <mergeCell ref="K5:L5"/>
    <mergeCell ref="B5:F5"/>
    <mergeCell ref="B6"/>
    <mergeCell ref="B104:F104"/>
    <mergeCell ref="H4:I4"/>
    <mergeCell ref="H5:H6"/>
    <mergeCell ref="H104:I104"/>
  </mergeCells>
  <pageMargins left="0.25" right="0.2" top="0.25" bottom="0.25" header="0.55000000000000004" footer="0.05"/>
  <pageSetup scale="50" fitToHeight="0" orientation="landscape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02"/>
  <sheetViews>
    <sheetView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3</v>
      </c>
      <c r="B1" s="2" t="s">
        <v>119</v>
      </c>
    </row>
    <row r="4" spans="1:12" ht="15.75" thickBot="1" x14ac:dyDescent="0.25">
      <c r="H4" s="135" t="s">
        <v>6</v>
      </c>
      <c r="I4" s="135"/>
      <c r="J4" s="18"/>
    </row>
    <row r="5" spans="1:12" ht="16.5" thickTop="1" thickBot="1" x14ac:dyDescent="0.25">
      <c r="B5" s="135" t="s">
        <v>0</v>
      </c>
      <c r="C5" s="135"/>
      <c r="D5" s="135"/>
      <c r="E5" s="135"/>
      <c r="F5" s="135"/>
      <c r="G5" s="18"/>
      <c r="H5" s="146" t="s">
        <v>45</v>
      </c>
      <c r="I5" s="147" t="s">
        <v>4</v>
      </c>
      <c r="J5" s="153"/>
      <c r="K5" s="98" t="s">
        <v>8</v>
      </c>
      <c r="L5" s="98"/>
    </row>
    <row r="6" spans="1:12" ht="27" thickTop="1" thickBot="1" x14ac:dyDescent="0.25">
      <c r="B6" s="100" t="s">
        <v>45</v>
      </c>
      <c r="C6" s="19" t="s">
        <v>1</v>
      </c>
      <c r="D6" s="20" t="s">
        <v>47</v>
      </c>
      <c r="E6" s="20" t="s">
        <v>48</v>
      </c>
      <c r="F6" s="136" t="s">
        <v>2</v>
      </c>
      <c r="G6" s="91"/>
      <c r="H6" s="148"/>
      <c r="I6" s="149" t="s">
        <v>5</v>
      </c>
      <c r="J6" s="153"/>
      <c r="K6" s="1" t="s">
        <v>9</v>
      </c>
      <c r="L6" s="1" t="s">
        <v>10</v>
      </c>
    </row>
    <row r="7" spans="1:12" ht="15.75" thickTop="1" x14ac:dyDescent="0.2">
      <c r="B7" s="21" t="s">
        <v>65</v>
      </c>
      <c r="C7" s="22">
        <v>3.5496957403651115E-3</v>
      </c>
      <c r="D7" s="23">
        <v>5.9488570074139067E-2</v>
      </c>
      <c r="E7" s="137">
        <v>1972</v>
      </c>
      <c r="F7" s="138">
        <v>0</v>
      </c>
      <c r="G7" s="91"/>
      <c r="H7" s="21" t="s">
        <v>65</v>
      </c>
      <c r="I7" s="150">
        <v>9.8364564162887035E-3</v>
      </c>
      <c r="J7" s="153"/>
      <c r="K7" s="96">
        <f>((1-C7)/D7)*I7</f>
        <v>0.16476341550371965</v>
      </c>
      <c r="L7" s="96">
        <f>((0-C7)/D7)*I7</f>
        <v>-5.869434648987467E-4</v>
      </c>
    </row>
    <row r="8" spans="1:12" x14ac:dyDescent="0.2">
      <c r="B8" s="24" t="s">
        <v>66</v>
      </c>
      <c r="C8" s="25">
        <v>7.6064908722109532E-3</v>
      </c>
      <c r="D8" s="26">
        <v>8.6904902150082952E-2</v>
      </c>
      <c r="E8" s="139">
        <v>1972</v>
      </c>
      <c r="F8" s="140">
        <v>0</v>
      </c>
      <c r="G8" s="91"/>
      <c r="H8" s="24" t="s">
        <v>66</v>
      </c>
      <c r="I8" s="151">
        <v>5.8306920584820969E-3</v>
      </c>
      <c r="J8" s="153"/>
      <c r="K8" s="96">
        <f t="shared" ref="K8:K18" si="0">((1-C8)/D8)*I8</f>
        <v>6.658244597718653E-2</v>
      </c>
      <c r="L8" s="96">
        <f t="shared" ref="L8:L71" si="1">((0-C8)/D8)*I8</f>
        <v>-5.1034066921706595E-4</v>
      </c>
    </row>
    <row r="9" spans="1:12" x14ac:dyDescent="0.2">
      <c r="B9" s="24" t="s">
        <v>67</v>
      </c>
      <c r="C9" s="25">
        <v>3.1440162271805273E-2</v>
      </c>
      <c r="D9" s="26">
        <v>0.17454835527830603</v>
      </c>
      <c r="E9" s="139">
        <v>1972</v>
      </c>
      <c r="F9" s="140">
        <v>0</v>
      </c>
      <c r="G9" s="91"/>
      <c r="H9" s="24" t="s">
        <v>67</v>
      </c>
      <c r="I9" s="151">
        <v>1.2931392562970673E-2</v>
      </c>
      <c r="J9" s="153"/>
      <c r="K9" s="96">
        <f t="shared" si="0"/>
        <v>7.1755631626665484E-2</v>
      </c>
      <c r="L9" s="96">
        <f t="shared" si="1"/>
        <v>-2.3292403983524923E-3</v>
      </c>
    </row>
    <row r="10" spans="1:12" x14ac:dyDescent="0.2">
      <c r="B10" s="24" t="s">
        <v>68</v>
      </c>
      <c r="C10" s="25">
        <v>3.1947261663286007E-2</v>
      </c>
      <c r="D10" s="26">
        <v>0.17590430628516482</v>
      </c>
      <c r="E10" s="139">
        <v>1972</v>
      </c>
      <c r="F10" s="140">
        <v>0</v>
      </c>
      <c r="G10" s="91"/>
      <c r="H10" s="24" t="s">
        <v>68</v>
      </c>
      <c r="I10" s="151">
        <v>3.7576719017427705E-3</v>
      </c>
      <c r="J10" s="153"/>
      <c r="K10" s="96">
        <f t="shared" si="0"/>
        <v>2.0679565219716294E-2</v>
      </c>
      <c r="L10" s="96">
        <f t="shared" si="1"/>
        <v>-6.8245815025779291E-4</v>
      </c>
    </row>
    <row r="11" spans="1:12" x14ac:dyDescent="0.2">
      <c r="B11" s="24" t="s">
        <v>120</v>
      </c>
      <c r="C11" s="25">
        <v>0.51774847870182561</v>
      </c>
      <c r="D11" s="26">
        <v>0.49981163536880119</v>
      </c>
      <c r="E11" s="139">
        <v>1972</v>
      </c>
      <c r="F11" s="140">
        <v>0</v>
      </c>
      <c r="G11" s="91"/>
      <c r="H11" s="24" t="s">
        <v>120</v>
      </c>
      <c r="I11" s="151">
        <v>-4.6354357172723785E-2</v>
      </c>
      <c r="J11" s="153"/>
      <c r="K11" s="96">
        <f t="shared" si="0"/>
        <v>-4.4725768036292454E-2</v>
      </c>
      <c r="L11" s="96">
        <f t="shared" si="1"/>
        <v>4.8017885557365518E-2</v>
      </c>
    </row>
    <row r="12" spans="1:12" x14ac:dyDescent="0.2">
      <c r="B12" s="24" t="s">
        <v>69</v>
      </c>
      <c r="C12" s="25">
        <v>6.8458417849898576E-2</v>
      </c>
      <c r="D12" s="26">
        <v>0.25259496819114813</v>
      </c>
      <c r="E12" s="139">
        <v>1972</v>
      </c>
      <c r="F12" s="140">
        <v>0</v>
      </c>
      <c r="G12" s="91"/>
      <c r="H12" s="24" t="s">
        <v>69</v>
      </c>
      <c r="I12" s="151">
        <v>-2.95298559440192E-3</v>
      </c>
      <c r="J12" s="153"/>
      <c r="K12" s="96">
        <f t="shared" si="0"/>
        <v>-1.08902758133882E-2</v>
      </c>
      <c r="L12" s="96">
        <f t="shared" si="1"/>
        <v>8.0031967055384148E-4</v>
      </c>
    </row>
    <row r="13" spans="1:12" x14ac:dyDescent="0.2">
      <c r="B13" s="24" t="s">
        <v>70</v>
      </c>
      <c r="C13" s="25">
        <v>2.281947261663286E-2</v>
      </c>
      <c r="D13" s="26">
        <v>0.1493655171142792</v>
      </c>
      <c r="E13" s="139">
        <v>1972</v>
      </c>
      <c r="F13" s="140">
        <v>0</v>
      </c>
      <c r="G13" s="91"/>
      <c r="H13" s="24" t="s">
        <v>70</v>
      </c>
      <c r="I13" s="151">
        <v>-1.0662935037017516E-2</v>
      </c>
      <c r="J13" s="153"/>
      <c r="K13" s="96">
        <f t="shared" si="0"/>
        <v>-6.9759156492293597E-2</v>
      </c>
      <c r="L13" s="96">
        <f t="shared" si="1"/>
        <v>1.6290410182424554E-3</v>
      </c>
    </row>
    <row r="14" spans="1:12" x14ac:dyDescent="0.2">
      <c r="B14" s="24" t="s">
        <v>71</v>
      </c>
      <c r="C14" s="25">
        <v>7.6064908722109532E-3</v>
      </c>
      <c r="D14" s="26">
        <v>8.6904902150082369E-2</v>
      </c>
      <c r="E14" s="139">
        <v>1972</v>
      </c>
      <c r="F14" s="140">
        <v>0</v>
      </c>
      <c r="G14" s="91"/>
      <c r="H14" s="24" t="s">
        <v>71</v>
      </c>
      <c r="I14" s="151">
        <v>-1.5856382779386152E-2</v>
      </c>
      <c r="J14" s="153"/>
      <c r="K14" s="96">
        <f t="shared" si="0"/>
        <v>-0.1810688575580377</v>
      </c>
      <c r="L14" s="96">
        <f t="shared" si="1"/>
        <v>1.3878553210886894E-3</v>
      </c>
    </row>
    <row r="15" spans="1:12" x14ac:dyDescent="0.2">
      <c r="B15" s="24" t="s">
        <v>121</v>
      </c>
      <c r="C15" s="25">
        <v>1.1156186612576065E-2</v>
      </c>
      <c r="D15" s="26">
        <v>0.10505866519562029</v>
      </c>
      <c r="E15" s="139">
        <v>1972</v>
      </c>
      <c r="F15" s="140">
        <v>0</v>
      </c>
      <c r="G15" s="91"/>
      <c r="H15" s="24" t="s">
        <v>121</v>
      </c>
      <c r="I15" s="151">
        <v>-2.1052907891656918E-2</v>
      </c>
      <c r="J15" s="153"/>
      <c r="K15" s="96">
        <f t="shared" si="0"/>
        <v>-0.19815631279644397</v>
      </c>
      <c r="L15" s="96">
        <f t="shared" si="1"/>
        <v>2.2356096828316757E-3</v>
      </c>
    </row>
    <row r="16" spans="1:12" x14ac:dyDescent="0.2">
      <c r="B16" s="24" t="s">
        <v>122</v>
      </c>
      <c r="C16" s="25">
        <v>2.5354969574036511E-3</v>
      </c>
      <c r="D16" s="26">
        <v>5.0302597867441547E-2</v>
      </c>
      <c r="E16" s="139">
        <v>1972</v>
      </c>
      <c r="F16" s="140">
        <v>0</v>
      </c>
      <c r="G16" s="91"/>
      <c r="H16" s="24" t="s">
        <v>122</v>
      </c>
      <c r="I16" s="151">
        <v>6.615810153172471E-3</v>
      </c>
      <c r="J16" s="153"/>
      <c r="K16" s="96">
        <f t="shared" si="0"/>
        <v>0.13118677894227768</v>
      </c>
      <c r="L16" s="96">
        <f t="shared" si="1"/>
        <v>-3.334691889737612E-4</v>
      </c>
    </row>
    <row r="17" spans="2:12" ht="24" x14ac:dyDescent="0.2">
      <c r="B17" s="24" t="s">
        <v>49</v>
      </c>
      <c r="C17" s="25">
        <v>2.1805273833671399E-2</v>
      </c>
      <c r="D17" s="26">
        <v>0.1460843101945235</v>
      </c>
      <c r="E17" s="139">
        <v>1972</v>
      </c>
      <c r="F17" s="140">
        <v>0</v>
      </c>
      <c r="G17" s="91"/>
      <c r="H17" s="24" t="s">
        <v>49</v>
      </c>
      <c r="I17" s="151">
        <v>-3.5161921649883937E-2</v>
      </c>
      <c r="J17" s="153"/>
      <c r="K17" s="96">
        <f t="shared" si="0"/>
        <v>-0.23544764166658294</v>
      </c>
      <c r="L17" s="96">
        <f t="shared" si="1"/>
        <v>5.2484440599601173E-3</v>
      </c>
    </row>
    <row r="18" spans="2:12" x14ac:dyDescent="0.2">
      <c r="B18" s="24" t="s">
        <v>50</v>
      </c>
      <c r="C18" s="25">
        <v>1.2170385395537525E-2</v>
      </c>
      <c r="D18" s="26">
        <v>0.10967391071851372</v>
      </c>
      <c r="E18" s="139">
        <v>1972</v>
      </c>
      <c r="F18" s="140">
        <v>0</v>
      </c>
      <c r="G18" s="91"/>
      <c r="H18" s="24" t="s">
        <v>50</v>
      </c>
      <c r="I18" s="151">
        <v>1.7290251708308953E-2</v>
      </c>
      <c r="J18" s="153"/>
      <c r="K18" s="96">
        <f t="shared" si="0"/>
        <v>0.15573277700719199</v>
      </c>
      <c r="L18" s="96">
        <f t="shared" si="1"/>
        <v>-1.9186789775013388E-3</v>
      </c>
    </row>
    <row r="19" spans="2:12" x14ac:dyDescent="0.2">
      <c r="B19" s="24" t="s">
        <v>123</v>
      </c>
      <c r="C19" s="25">
        <v>0.26115618661257606</v>
      </c>
      <c r="D19" s="26">
        <v>0.4393762955821599</v>
      </c>
      <c r="E19" s="139">
        <v>1972</v>
      </c>
      <c r="F19" s="140">
        <v>0</v>
      </c>
      <c r="G19" s="91"/>
      <c r="H19" s="24" t="s">
        <v>123</v>
      </c>
      <c r="I19" s="151">
        <v>6.3713782325972912E-2</v>
      </c>
      <c r="J19" s="153"/>
      <c r="K19" s="96">
        <f>((1-C19)/D19)*I19</f>
        <v>0.10713944828699917</v>
      </c>
      <c r="L19" s="96">
        <f t="shared" si="1"/>
        <v>-3.7870155022515145E-2</v>
      </c>
    </row>
    <row r="20" spans="2:12" x14ac:dyDescent="0.2">
      <c r="B20" s="24" t="s">
        <v>72</v>
      </c>
      <c r="C20" s="25">
        <v>5.5780933062880324E-3</v>
      </c>
      <c r="D20" s="26">
        <v>7.4496929317539845E-2</v>
      </c>
      <c r="E20" s="139">
        <v>1972</v>
      </c>
      <c r="F20" s="140">
        <v>0</v>
      </c>
      <c r="G20" s="91"/>
      <c r="H20" s="24" t="s">
        <v>72</v>
      </c>
      <c r="I20" s="151">
        <v>1.1095120529828598E-2</v>
      </c>
      <c r="J20" s="153"/>
      <c r="K20" s="96">
        <f t="shared" ref="K20:K58" si="2">((1-C20)/D20)*I20</f>
        <v>0.14810316362490655</v>
      </c>
      <c r="L20" s="96">
        <f t="shared" ref="L20:L58" si="3">((0-C20)/D20)*I20</f>
        <v>-8.3076736352573788E-4</v>
      </c>
    </row>
    <row r="21" spans="2:12" x14ac:dyDescent="0.2">
      <c r="B21" s="24" t="s">
        <v>73</v>
      </c>
      <c r="C21" s="25">
        <v>0.20740365111561865</v>
      </c>
      <c r="D21" s="26">
        <v>0.40554997183061353</v>
      </c>
      <c r="E21" s="139">
        <v>1972</v>
      </c>
      <c r="F21" s="140">
        <v>0</v>
      </c>
      <c r="G21" s="91"/>
      <c r="H21" s="24" t="s">
        <v>73</v>
      </c>
      <c r="I21" s="151">
        <v>6.74636068967919E-2</v>
      </c>
      <c r="J21" s="153"/>
      <c r="K21" s="96">
        <f t="shared" si="2"/>
        <v>0.13184912396271078</v>
      </c>
      <c r="L21" s="96">
        <f t="shared" si="3"/>
        <v>-3.4501786116921757E-2</v>
      </c>
    </row>
    <row r="22" spans="2:12" x14ac:dyDescent="0.2">
      <c r="B22" s="24" t="s">
        <v>74</v>
      </c>
      <c r="C22" s="25">
        <v>3.1947261663286007E-2</v>
      </c>
      <c r="D22" s="26">
        <v>0.17590430628516784</v>
      </c>
      <c r="E22" s="139">
        <v>1972</v>
      </c>
      <c r="F22" s="140">
        <v>0</v>
      </c>
      <c r="G22" s="91"/>
      <c r="H22" s="24" t="s">
        <v>74</v>
      </c>
      <c r="I22" s="151">
        <v>-3.1737823741919331E-3</v>
      </c>
      <c r="J22" s="153"/>
      <c r="K22" s="96">
        <f t="shared" si="2"/>
        <v>-1.7466250730897318E-2</v>
      </c>
      <c r="L22" s="96">
        <f t="shared" si="3"/>
        <v>5.7641372239210643E-4</v>
      </c>
    </row>
    <row r="23" spans="2:12" x14ac:dyDescent="0.2">
      <c r="B23" s="24" t="s">
        <v>75</v>
      </c>
      <c r="C23" s="25">
        <v>1.1156186612576065E-2</v>
      </c>
      <c r="D23" s="26">
        <v>0.10505866519562036</v>
      </c>
      <c r="E23" s="139">
        <v>1972</v>
      </c>
      <c r="F23" s="140">
        <v>0</v>
      </c>
      <c r="G23" s="91"/>
      <c r="H23" s="24" t="s">
        <v>75</v>
      </c>
      <c r="I23" s="151">
        <v>-2.0742441890866129E-3</v>
      </c>
      <c r="J23" s="153"/>
      <c r="K23" s="96">
        <f t="shared" si="2"/>
        <v>-1.952341132465308E-2</v>
      </c>
      <c r="L23" s="96">
        <f t="shared" si="3"/>
        <v>2.2026412776531682E-4</v>
      </c>
    </row>
    <row r="24" spans="2:12" x14ac:dyDescent="0.2">
      <c r="B24" s="24" t="s">
        <v>76</v>
      </c>
      <c r="C24" s="25">
        <v>1.5720081135902637E-2</v>
      </c>
      <c r="D24" s="26">
        <v>0.12442190520388574</v>
      </c>
      <c r="E24" s="139">
        <v>1972</v>
      </c>
      <c r="F24" s="140">
        <v>0</v>
      </c>
      <c r="G24" s="91"/>
      <c r="H24" s="24" t="s">
        <v>76</v>
      </c>
      <c r="I24" s="151">
        <v>-2.9417449705140155E-3</v>
      </c>
      <c r="J24" s="153"/>
      <c r="K24" s="96">
        <f t="shared" si="2"/>
        <v>-2.3271629671251605E-2</v>
      </c>
      <c r="L24" s="96">
        <f t="shared" si="3"/>
        <v>3.7167466244657373E-4</v>
      </c>
    </row>
    <row r="25" spans="2:12" x14ac:dyDescent="0.2">
      <c r="B25" s="24" t="s">
        <v>77</v>
      </c>
      <c r="C25" s="25">
        <v>1.7241379310344827E-2</v>
      </c>
      <c r="D25" s="26">
        <v>0.13020257623865247</v>
      </c>
      <c r="E25" s="139">
        <v>1972</v>
      </c>
      <c r="F25" s="140">
        <v>0</v>
      </c>
      <c r="G25" s="91"/>
      <c r="H25" s="24" t="s">
        <v>77</v>
      </c>
      <c r="I25" s="151">
        <v>-1.2712005529179045E-2</v>
      </c>
      <c r="J25" s="153"/>
      <c r="K25" s="96">
        <f t="shared" si="2"/>
        <v>-9.5949199938692095E-2</v>
      </c>
      <c r="L25" s="96">
        <f t="shared" si="3"/>
        <v>1.6833192971700368E-3</v>
      </c>
    </row>
    <row r="26" spans="2:12" x14ac:dyDescent="0.2">
      <c r="B26" s="24" t="s">
        <v>125</v>
      </c>
      <c r="C26" s="25">
        <v>5.5780933062880324E-3</v>
      </c>
      <c r="D26" s="26">
        <v>7.4496929317540039E-2</v>
      </c>
      <c r="E26" s="139">
        <v>1972</v>
      </c>
      <c r="F26" s="140">
        <v>0</v>
      </c>
      <c r="G26" s="91"/>
      <c r="H26" s="24" t="s">
        <v>125</v>
      </c>
      <c r="I26" s="151">
        <v>4.872254200986194E-4</v>
      </c>
      <c r="J26" s="153"/>
      <c r="K26" s="96">
        <f t="shared" si="2"/>
        <v>6.5037262029810708E-3</v>
      </c>
      <c r="L26" s="96">
        <f t="shared" si="3"/>
        <v>-3.6481890990714827E-5</v>
      </c>
    </row>
    <row r="27" spans="2:12" x14ac:dyDescent="0.2">
      <c r="B27" s="24" t="s">
        <v>78</v>
      </c>
      <c r="C27" s="25">
        <v>8.6206896551724137E-3</v>
      </c>
      <c r="D27" s="26">
        <v>9.2470046093790739E-2</v>
      </c>
      <c r="E27" s="139">
        <v>1972</v>
      </c>
      <c r="F27" s="140">
        <v>0</v>
      </c>
      <c r="G27" s="91"/>
      <c r="H27" s="24" t="s">
        <v>78</v>
      </c>
      <c r="I27" s="151">
        <v>-5.9482259786913065E-3</v>
      </c>
      <c r="J27" s="153"/>
      <c r="K27" s="96">
        <f t="shared" si="2"/>
        <v>-6.3771441862903414E-2</v>
      </c>
      <c r="L27" s="96">
        <f t="shared" si="3"/>
        <v>5.5453427706872525E-4</v>
      </c>
    </row>
    <row r="28" spans="2:12" x14ac:dyDescent="0.2">
      <c r="B28" s="24" t="s">
        <v>79</v>
      </c>
      <c r="C28" s="25">
        <v>0.19219066937119675</v>
      </c>
      <c r="D28" s="26">
        <v>0.39412204307074411</v>
      </c>
      <c r="E28" s="139">
        <v>1972</v>
      </c>
      <c r="F28" s="140">
        <v>0</v>
      </c>
      <c r="G28" s="91"/>
      <c r="H28" s="24" t="s">
        <v>79</v>
      </c>
      <c r="I28" s="151">
        <v>-6.3326457760906785E-2</v>
      </c>
      <c r="J28" s="153"/>
      <c r="K28" s="96">
        <f t="shared" si="2"/>
        <v>-0.12979660578322166</v>
      </c>
      <c r="L28" s="96">
        <f t="shared" si="3"/>
        <v>3.0880673943403027E-2</v>
      </c>
    </row>
    <row r="29" spans="2:12" x14ac:dyDescent="0.2">
      <c r="B29" s="24" t="s">
        <v>126</v>
      </c>
      <c r="C29" s="25">
        <v>5.0709939148073022E-4</v>
      </c>
      <c r="D29" s="26">
        <v>2.2518867455551483E-2</v>
      </c>
      <c r="E29" s="139">
        <v>1972</v>
      </c>
      <c r="F29" s="140">
        <v>0</v>
      </c>
      <c r="G29" s="91"/>
      <c r="H29" s="24" t="s">
        <v>126</v>
      </c>
      <c r="I29" s="151">
        <v>3.0043858955109562E-3</v>
      </c>
      <c r="J29" s="153"/>
      <c r="K29" s="96">
        <f t="shared" si="2"/>
        <v>0.13334872986746435</v>
      </c>
      <c r="L29" s="96">
        <f t="shared" si="3"/>
        <v>-6.7655367766344168E-5</v>
      </c>
    </row>
    <row r="30" spans="2:12" x14ac:dyDescent="0.2">
      <c r="B30" s="24" t="s">
        <v>80</v>
      </c>
      <c r="C30" s="25">
        <v>4.5638945233265719E-3</v>
      </c>
      <c r="D30" s="26">
        <v>6.7419361793495863E-2</v>
      </c>
      <c r="E30" s="139">
        <v>1972</v>
      </c>
      <c r="F30" s="140">
        <v>0</v>
      </c>
      <c r="G30" s="91"/>
      <c r="H30" s="24" t="s">
        <v>80</v>
      </c>
      <c r="I30" s="151">
        <v>5.7850414537780979E-3</v>
      </c>
      <c r="J30" s="153"/>
      <c r="K30" s="96">
        <f t="shared" si="2"/>
        <v>8.5415212805018501E-2</v>
      </c>
      <c r="L30" s="96">
        <f t="shared" si="3"/>
        <v>-3.9161330374180663E-4</v>
      </c>
    </row>
    <row r="31" spans="2:12" x14ac:dyDescent="0.2">
      <c r="B31" s="24" t="s">
        <v>81</v>
      </c>
      <c r="C31" s="25">
        <v>0.15365111561866127</v>
      </c>
      <c r="D31" s="26">
        <v>0.3607054590556808</v>
      </c>
      <c r="E31" s="139">
        <v>1972</v>
      </c>
      <c r="F31" s="140">
        <v>0</v>
      </c>
      <c r="G31" s="91"/>
      <c r="H31" s="24" t="s">
        <v>81</v>
      </c>
      <c r="I31" s="151">
        <v>2.4505258484803723E-2</v>
      </c>
      <c r="J31" s="153"/>
      <c r="K31" s="96">
        <f t="shared" si="2"/>
        <v>5.7498431641114713E-2</v>
      </c>
      <c r="L31" s="96">
        <f t="shared" si="3"/>
        <v>-1.0438600831190989E-2</v>
      </c>
    </row>
    <row r="32" spans="2:12" x14ac:dyDescent="0.2">
      <c r="B32" s="24" t="s">
        <v>82</v>
      </c>
      <c r="C32" s="25">
        <v>8.2150101419878302E-2</v>
      </c>
      <c r="D32" s="26">
        <v>0.27466291648403857</v>
      </c>
      <c r="E32" s="139">
        <v>1972</v>
      </c>
      <c r="F32" s="140">
        <v>0</v>
      </c>
      <c r="G32" s="91"/>
      <c r="H32" s="24" t="s">
        <v>82</v>
      </c>
      <c r="I32" s="151">
        <v>-3.6667864461195428E-3</v>
      </c>
      <c r="J32" s="153"/>
      <c r="K32" s="96">
        <f t="shared" si="2"/>
        <v>-1.2253418156219751E-2</v>
      </c>
      <c r="L32" s="96">
        <f t="shared" si="3"/>
        <v>1.0967147742030939E-3</v>
      </c>
    </row>
    <row r="33" spans="2:12" x14ac:dyDescent="0.2">
      <c r="B33" s="24" t="s">
        <v>83</v>
      </c>
      <c r="C33" s="25">
        <v>3.0425963488843813E-3</v>
      </c>
      <c r="D33" s="26">
        <v>5.5089726275407785E-2</v>
      </c>
      <c r="E33" s="139">
        <v>1972</v>
      </c>
      <c r="F33" s="140">
        <v>0</v>
      </c>
      <c r="G33" s="91"/>
      <c r="H33" s="24" t="s">
        <v>83</v>
      </c>
      <c r="I33" s="151">
        <v>-4.2547066257636714E-3</v>
      </c>
      <c r="J33" s="153"/>
      <c r="K33" s="96">
        <f t="shared" si="2"/>
        <v>-7.6997319785414936E-2</v>
      </c>
      <c r="L33" s="96">
        <f t="shared" si="3"/>
        <v>2.3498673383137822E-4</v>
      </c>
    </row>
    <row r="34" spans="2:12" x14ac:dyDescent="0.2">
      <c r="B34" s="24" t="s">
        <v>84</v>
      </c>
      <c r="C34" s="25">
        <v>3.2454361054766734E-2</v>
      </c>
      <c r="D34" s="26">
        <v>0.17724843313397734</v>
      </c>
      <c r="E34" s="139">
        <v>1972</v>
      </c>
      <c r="F34" s="140">
        <v>0</v>
      </c>
      <c r="G34" s="91"/>
      <c r="H34" s="24" t="s">
        <v>84</v>
      </c>
      <c r="I34" s="151">
        <v>6.9697183173740107E-4</v>
      </c>
      <c r="J34" s="153"/>
      <c r="K34" s="96">
        <f t="shared" si="2"/>
        <v>3.8045586318693645E-3</v>
      </c>
      <c r="L34" s="96">
        <f t="shared" si="3"/>
        <v>-1.2761622245264115E-4</v>
      </c>
    </row>
    <row r="35" spans="2:12" x14ac:dyDescent="0.2">
      <c r="B35" s="24" t="s">
        <v>85</v>
      </c>
      <c r="C35" s="25">
        <v>9.0263691683569985E-2</v>
      </c>
      <c r="D35" s="26">
        <v>0.28663185417475795</v>
      </c>
      <c r="E35" s="139">
        <v>1972</v>
      </c>
      <c r="F35" s="140">
        <v>0</v>
      </c>
      <c r="G35" s="91"/>
      <c r="H35" s="24" t="s">
        <v>85</v>
      </c>
      <c r="I35" s="151">
        <v>-3.6963631895912232E-3</v>
      </c>
      <c r="J35" s="153"/>
      <c r="K35" s="96">
        <f t="shared" si="2"/>
        <v>-1.1731828662159906E-2</v>
      </c>
      <c r="L35" s="96">
        <f t="shared" si="3"/>
        <v>1.1640275930125215E-3</v>
      </c>
    </row>
    <row r="36" spans="2:12" ht="24" x14ac:dyDescent="0.2">
      <c r="B36" s="24" t="s">
        <v>86</v>
      </c>
      <c r="C36" s="25">
        <v>0.10091277890466531</v>
      </c>
      <c r="D36" s="26">
        <v>0.30128959842603537</v>
      </c>
      <c r="E36" s="139">
        <v>1972</v>
      </c>
      <c r="F36" s="140">
        <v>0</v>
      </c>
      <c r="G36" s="91"/>
      <c r="H36" s="24" t="s">
        <v>86</v>
      </c>
      <c r="I36" s="151">
        <v>-2.5243177457922157E-2</v>
      </c>
      <c r="J36" s="153"/>
      <c r="K36" s="96">
        <f t="shared" si="2"/>
        <v>-7.5328914077434708E-2</v>
      </c>
      <c r="L36" s="96">
        <f t="shared" si="3"/>
        <v>8.4548527362715772E-3</v>
      </c>
    </row>
    <row r="37" spans="2:12" x14ac:dyDescent="0.2">
      <c r="B37" s="24" t="s">
        <v>87</v>
      </c>
      <c r="C37" s="25">
        <v>2.0283975659229209E-3</v>
      </c>
      <c r="D37" s="26">
        <v>4.5003446565890816E-2</v>
      </c>
      <c r="E37" s="139">
        <v>1972</v>
      </c>
      <c r="F37" s="140">
        <v>0</v>
      </c>
      <c r="G37" s="91"/>
      <c r="H37" s="24" t="s">
        <v>87</v>
      </c>
      <c r="I37" s="151">
        <v>1.5373145508669891E-3</v>
      </c>
      <c r="J37" s="153"/>
      <c r="K37" s="96">
        <f t="shared" si="2"/>
        <v>3.40906393364271E-2</v>
      </c>
      <c r="L37" s="96">
        <f t="shared" si="3"/>
        <v>-6.9289917350461578E-5</v>
      </c>
    </row>
    <row r="38" spans="2:12" x14ac:dyDescent="0.2">
      <c r="B38" s="24" t="s">
        <v>88</v>
      </c>
      <c r="C38" s="25">
        <v>3.0425963488843813E-2</v>
      </c>
      <c r="D38" s="26">
        <v>0.17179985846967472</v>
      </c>
      <c r="E38" s="139">
        <v>1972</v>
      </c>
      <c r="F38" s="140">
        <v>0</v>
      </c>
      <c r="G38" s="91"/>
      <c r="H38" s="24" t="s">
        <v>88</v>
      </c>
      <c r="I38" s="151">
        <v>2.7658145258337651E-3</v>
      </c>
      <c r="J38" s="153"/>
      <c r="K38" s="96">
        <f t="shared" si="2"/>
        <v>1.5609220973410678E-2</v>
      </c>
      <c r="L38" s="96">
        <f t="shared" si="3"/>
        <v>-4.8982911004426819E-4</v>
      </c>
    </row>
    <row r="39" spans="2:12" x14ac:dyDescent="0.2">
      <c r="B39" s="24" t="s">
        <v>89</v>
      </c>
      <c r="C39" s="25">
        <v>4.5638945233265719E-3</v>
      </c>
      <c r="D39" s="26">
        <v>6.7419361793495905E-2</v>
      </c>
      <c r="E39" s="139">
        <v>1972</v>
      </c>
      <c r="F39" s="140">
        <v>0</v>
      </c>
      <c r="G39" s="91"/>
      <c r="H39" s="24" t="s">
        <v>89</v>
      </c>
      <c r="I39" s="151">
        <v>3.6785468066870058E-4</v>
      </c>
      <c r="J39" s="153"/>
      <c r="K39" s="96">
        <f t="shared" si="2"/>
        <v>5.431315588952111E-3</v>
      </c>
      <c r="L39" s="96">
        <f t="shared" si="3"/>
        <v>-2.4901599745577685E-5</v>
      </c>
    </row>
    <row r="40" spans="2:12" x14ac:dyDescent="0.2">
      <c r="B40" s="24" t="s">
        <v>127</v>
      </c>
      <c r="C40" s="25">
        <v>8.6206896551724137E-3</v>
      </c>
      <c r="D40" s="26">
        <v>9.2470046093792682E-2</v>
      </c>
      <c r="E40" s="139">
        <v>1972</v>
      </c>
      <c r="F40" s="140">
        <v>0</v>
      </c>
      <c r="G40" s="91"/>
      <c r="H40" s="24" t="s">
        <v>127</v>
      </c>
      <c r="I40" s="151">
        <v>1.2296892312254316E-2</v>
      </c>
      <c r="J40" s="153"/>
      <c r="K40" s="96">
        <f t="shared" si="2"/>
        <v>0.13183603918118567</v>
      </c>
      <c r="L40" s="96">
        <f t="shared" si="3"/>
        <v>-1.1464003407059623E-3</v>
      </c>
    </row>
    <row r="41" spans="2:12" ht="24" x14ac:dyDescent="0.2">
      <c r="B41" s="24" t="s">
        <v>128</v>
      </c>
      <c r="C41" s="25">
        <v>9.1277890466531439E-3</v>
      </c>
      <c r="D41" s="26">
        <v>9.5126554059552559E-2</v>
      </c>
      <c r="E41" s="139">
        <v>1972</v>
      </c>
      <c r="F41" s="140">
        <v>0</v>
      </c>
      <c r="G41" s="91"/>
      <c r="H41" s="24" t="s">
        <v>128</v>
      </c>
      <c r="I41" s="151">
        <v>1.5673337512066125E-2</v>
      </c>
      <c r="J41" s="153"/>
      <c r="K41" s="96">
        <f t="shared" si="2"/>
        <v>0.16325908940080486</v>
      </c>
      <c r="L41" s="96">
        <f t="shared" si="3"/>
        <v>-1.5039220108569538E-3</v>
      </c>
    </row>
    <row r="42" spans="2:12" x14ac:dyDescent="0.2">
      <c r="B42" s="24" t="s">
        <v>129</v>
      </c>
      <c r="C42" s="25">
        <v>0.6460446247464503</v>
      </c>
      <c r="D42" s="26">
        <v>0.47831682525676589</v>
      </c>
      <c r="E42" s="139">
        <v>1972</v>
      </c>
      <c r="F42" s="140">
        <v>0</v>
      </c>
      <c r="G42" s="91"/>
      <c r="H42" s="24" t="s">
        <v>129</v>
      </c>
      <c r="I42" s="151">
        <v>9.118874263016763E-2</v>
      </c>
      <c r="J42" s="153"/>
      <c r="K42" s="96">
        <f t="shared" si="2"/>
        <v>6.7479845809801542E-2</v>
      </c>
      <c r="L42" s="96">
        <f t="shared" si="3"/>
        <v>-0.12316522000241714</v>
      </c>
    </row>
    <row r="43" spans="2:12" x14ac:dyDescent="0.2">
      <c r="B43" s="24" t="s">
        <v>130</v>
      </c>
      <c r="C43" s="25">
        <v>1.4198782961460446E-2</v>
      </c>
      <c r="D43" s="26">
        <v>0.11833967671611821</v>
      </c>
      <c r="E43" s="139">
        <v>1972</v>
      </c>
      <c r="F43" s="140">
        <v>0</v>
      </c>
      <c r="G43" s="91"/>
      <c r="H43" s="24" t="s">
        <v>130</v>
      </c>
      <c r="I43" s="151">
        <v>-1.0691061233415181E-2</v>
      </c>
      <c r="J43" s="153"/>
      <c r="K43" s="96">
        <f t="shared" si="2"/>
        <v>-8.9059404823426877E-2</v>
      </c>
      <c r="L43" s="96">
        <f t="shared" si="3"/>
        <v>1.2827486291440084E-3</v>
      </c>
    </row>
    <row r="44" spans="2:12" x14ac:dyDescent="0.2">
      <c r="B44" s="24" t="s">
        <v>131</v>
      </c>
      <c r="C44" s="25">
        <v>0.30324543610547666</v>
      </c>
      <c r="D44" s="26">
        <v>0.45977694568267941</v>
      </c>
      <c r="E44" s="139">
        <v>1972</v>
      </c>
      <c r="F44" s="140">
        <v>0</v>
      </c>
      <c r="G44" s="91"/>
      <c r="H44" s="24" t="s">
        <v>131</v>
      </c>
      <c r="I44" s="151">
        <v>-9.8421090865980651E-2</v>
      </c>
      <c r="J44" s="153"/>
      <c r="K44" s="96">
        <f t="shared" si="2"/>
        <v>-0.14914915784332888</v>
      </c>
      <c r="L44" s="96">
        <f t="shared" si="3"/>
        <v>6.4913534490764688E-2</v>
      </c>
    </row>
    <row r="45" spans="2:12" x14ac:dyDescent="0.2">
      <c r="B45" s="24" t="s">
        <v>132</v>
      </c>
      <c r="C45" s="25">
        <v>1.8762677484787018E-2</v>
      </c>
      <c r="D45" s="26">
        <v>0.13572022759754324</v>
      </c>
      <c r="E45" s="139">
        <v>1972</v>
      </c>
      <c r="F45" s="140">
        <v>0</v>
      </c>
      <c r="G45" s="91"/>
      <c r="H45" s="24" t="s">
        <v>132</v>
      </c>
      <c r="I45" s="151">
        <v>2.0024326731943516E-3</v>
      </c>
      <c r="J45" s="153"/>
      <c r="K45" s="96">
        <f t="shared" si="2"/>
        <v>1.4477294280618886E-2</v>
      </c>
      <c r="L45" s="96">
        <f t="shared" si="3"/>
        <v>-2.7682681570175645E-4</v>
      </c>
    </row>
    <row r="46" spans="2:12" x14ac:dyDescent="0.2">
      <c r="B46" s="24" t="s">
        <v>133</v>
      </c>
      <c r="C46" s="25">
        <v>2.0283975659229209E-3</v>
      </c>
      <c r="D46" s="26">
        <v>4.5003446565890913E-2</v>
      </c>
      <c r="E46" s="139">
        <v>1972</v>
      </c>
      <c r="F46" s="140">
        <v>0</v>
      </c>
      <c r="G46" s="91"/>
      <c r="H46" s="24" t="s">
        <v>133</v>
      </c>
      <c r="I46" s="151">
        <v>7.1992558467322415E-3</v>
      </c>
      <c r="J46" s="153"/>
      <c r="K46" s="96">
        <f t="shared" si="2"/>
        <v>0.15964672579414568</v>
      </c>
      <c r="L46" s="96">
        <f t="shared" si="3"/>
        <v>-3.2448521502875138E-4</v>
      </c>
    </row>
    <row r="47" spans="2:12" x14ac:dyDescent="0.2">
      <c r="B47" s="24" t="s">
        <v>134</v>
      </c>
      <c r="C47" s="25">
        <v>0.6516227180527383</v>
      </c>
      <c r="D47" s="26">
        <v>0.47657709417059618</v>
      </c>
      <c r="E47" s="139">
        <v>1972</v>
      </c>
      <c r="F47" s="140">
        <v>0</v>
      </c>
      <c r="G47" s="91"/>
      <c r="H47" s="24" t="s">
        <v>134</v>
      </c>
      <c r="I47" s="151">
        <v>9.205881925274978E-2</v>
      </c>
      <c r="J47" s="153"/>
      <c r="K47" s="96">
        <f t="shared" si="2"/>
        <v>6.7294886017050082E-2</v>
      </c>
      <c r="L47" s="96">
        <f t="shared" si="3"/>
        <v>-0.12587180281209512</v>
      </c>
    </row>
    <row r="48" spans="2:12" x14ac:dyDescent="0.2">
      <c r="B48" s="24" t="s">
        <v>135</v>
      </c>
      <c r="C48" s="25">
        <v>0.29918864097363085</v>
      </c>
      <c r="D48" s="26">
        <v>0.4580187528842975</v>
      </c>
      <c r="E48" s="139">
        <v>1972</v>
      </c>
      <c r="F48" s="140">
        <v>0</v>
      </c>
      <c r="G48" s="91"/>
      <c r="H48" s="24" t="s">
        <v>135</v>
      </c>
      <c r="I48" s="151">
        <v>-9.9132413939889669E-2</v>
      </c>
      <c r="J48" s="153"/>
      <c r="K48" s="96">
        <f t="shared" si="2"/>
        <v>-0.15168182808953379</v>
      </c>
      <c r="L48" s="96">
        <f t="shared" si="3"/>
        <v>6.4755628489743075E-2</v>
      </c>
    </row>
    <row r="49" spans="2:12" ht="24" x14ac:dyDescent="0.2">
      <c r="B49" s="24" t="s">
        <v>136</v>
      </c>
      <c r="C49" s="25">
        <v>1.1156186612576065E-2</v>
      </c>
      <c r="D49" s="26">
        <v>0.10505866519562075</v>
      </c>
      <c r="E49" s="139">
        <v>1972</v>
      </c>
      <c r="F49" s="140">
        <v>0</v>
      </c>
      <c r="G49" s="91"/>
      <c r="H49" s="24" t="s">
        <v>136</v>
      </c>
      <c r="I49" s="151">
        <v>-1.5878380339176327E-2</v>
      </c>
      <c r="J49" s="153"/>
      <c r="K49" s="96">
        <f t="shared" si="2"/>
        <v>-0.14945210026960731</v>
      </c>
      <c r="L49" s="96">
        <f t="shared" si="3"/>
        <v>1.6861262594519801E-3</v>
      </c>
    </row>
    <row r="50" spans="2:12" x14ac:dyDescent="0.2">
      <c r="B50" s="24" t="s">
        <v>90</v>
      </c>
      <c r="C50" s="25">
        <v>0.44168356997971603</v>
      </c>
      <c r="D50" s="26">
        <v>0.49671350669777137</v>
      </c>
      <c r="E50" s="139">
        <v>1972</v>
      </c>
      <c r="F50" s="140">
        <v>0</v>
      </c>
      <c r="G50" s="91"/>
      <c r="H50" s="24" t="s">
        <v>90</v>
      </c>
      <c r="I50" s="151">
        <v>8.0793948328678089E-2</v>
      </c>
      <c r="J50" s="153"/>
      <c r="K50" s="96">
        <f t="shared" si="2"/>
        <v>9.0814097442205172E-2</v>
      </c>
      <c r="L50" s="96">
        <f t="shared" si="3"/>
        <v>-7.1842941754914347E-2</v>
      </c>
    </row>
    <row r="51" spans="2:12" x14ac:dyDescent="0.2">
      <c r="B51" s="24" t="s">
        <v>137</v>
      </c>
      <c r="C51" s="25">
        <v>9.9391480730223122E-2</v>
      </c>
      <c r="D51" s="26">
        <v>0.29926280960389118</v>
      </c>
      <c r="E51" s="139">
        <v>1972</v>
      </c>
      <c r="F51" s="140">
        <v>0</v>
      </c>
      <c r="G51" s="91"/>
      <c r="H51" s="24" t="s">
        <v>137</v>
      </c>
      <c r="I51" s="151">
        <v>4.0568591289420357E-2</v>
      </c>
      <c r="J51" s="153"/>
      <c r="K51" s="96">
        <f t="shared" si="2"/>
        <v>0.12208807027637612</v>
      </c>
      <c r="L51" s="96">
        <f t="shared" si="3"/>
        <v>-1.3473683431401871E-2</v>
      </c>
    </row>
    <row r="52" spans="2:12" x14ac:dyDescent="0.2">
      <c r="B52" s="24" t="s">
        <v>138</v>
      </c>
      <c r="C52" s="25">
        <v>0.50760649087221099</v>
      </c>
      <c r="D52" s="26">
        <v>0.50006894635593779</v>
      </c>
      <c r="E52" s="139">
        <v>1972</v>
      </c>
      <c r="F52" s="140">
        <v>0</v>
      </c>
      <c r="G52" s="91"/>
      <c r="H52" s="24" t="s">
        <v>138</v>
      </c>
      <c r="I52" s="151">
        <v>3.6496162516355561E-2</v>
      </c>
      <c r="J52" s="153"/>
      <c r="K52" s="96">
        <f t="shared" si="2"/>
        <v>3.5935991750896318E-2</v>
      </c>
      <c r="L52" s="96">
        <f t="shared" si="3"/>
        <v>-3.7046269559883854E-2</v>
      </c>
    </row>
    <row r="53" spans="2:12" x14ac:dyDescent="0.2">
      <c r="B53" s="24" t="s">
        <v>91</v>
      </c>
      <c r="C53" s="25">
        <v>4.5638945233265719E-3</v>
      </c>
      <c r="D53" s="26">
        <v>6.7419361793495933E-2</v>
      </c>
      <c r="E53" s="139">
        <v>1972</v>
      </c>
      <c r="F53" s="140">
        <v>0</v>
      </c>
      <c r="G53" s="91"/>
      <c r="H53" s="24" t="s">
        <v>91</v>
      </c>
      <c r="I53" s="151">
        <v>5.5235087648338108E-3</v>
      </c>
      <c r="J53" s="153"/>
      <c r="K53" s="96">
        <f t="shared" si="2"/>
        <v>8.1553724437107775E-2</v>
      </c>
      <c r="L53" s="96">
        <f t="shared" si="3"/>
        <v>-3.7390907790828829E-4</v>
      </c>
    </row>
    <row r="54" spans="2:12" x14ac:dyDescent="0.2">
      <c r="B54" s="24" t="s">
        <v>139</v>
      </c>
      <c r="C54" s="25">
        <v>0.17342799188640973</v>
      </c>
      <c r="D54" s="26">
        <v>0.3787128905419454</v>
      </c>
      <c r="E54" s="139">
        <v>1972</v>
      </c>
      <c r="F54" s="140">
        <v>0</v>
      </c>
      <c r="G54" s="91"/>
      <c r="H54" s="24" t="s">
        <v>139</v>
      </c>
      <c r="I54" s="151">
        <v>6.7524306364573447E-2</v>
      </c>
      <c r="J54" s="153"/>
      <c r="K54" s="96">
        <f t="shared" si="2"/>
        <v>0.14737734812346176</v>
      </c>
      <c r="L54" s="96">
        <f t="shared" si="3"/>
        <v>-3.0922118440628171E-2</v>
      </c>
    </row>
    <row r="55" spans="2:12" x14ac:dyDescent="0.2">
      <c r="B55" s="24" t="s">
        <v>140</v>
      </c>
      <c r="C55" s="25">
        <v>0.79918864097363085</v>
      </c>
      <c r="D55" s="26">
        <v>0.40070884796181128</v>
      </c>
      <c r="E55" s="139">
        <v>1972</v>
      </c>
      <c r="F55" s="140">
        <v>0</v>
      </c>
      <c r="G55" s="91"/>
      <c r="H55" s="24" t="s">
        <v>140</v>
      </c>
      <c r="I55" s="151">
        <v>4.7250470126230848E-2</v>
      </c>
      <c r="J55" s="153"/>
      <c r="K55" s="96">
        <f t="shared" si="2"/>
        <v>2.3679115569685518E-2</v>
      </c>
      <c r="L55" s="96">
        <f t="shared" si="3"/>
        <v>-9.4238096307637326E-2</v>
      </c>
    </row>
    <row r="56" spans="2:12" x14ac:dyDescent="0.2">
      <c r="B56" s="24" t="s">
        <v>141</v>
      </c>
      <c r="C56" s="25">
        <v>0.7489858012170385</v>
      </c>
      <c r="D56" s="26">
        <v>0.43370664846950902</v>
      </c>
      <c r="E56" s="139">
        <v>1972</v>
      </c>
      <c r="F56" s="140">
        <v>0</v>
      </c>
      <c r="G56" s="91"/>
      <c r="H56" s="24" t="s">
        <v>141</v>
      </c>
      <c r="I56" s="151">
        <v>4.9918183357949383E-2</v>
      </c>
      <c r="J56" s="153"/>
      <c r="K56" s="96">
        <f t="shared" si="2"/>
        <v>2.8890893982174082E-2</v>
      </c>
      <c r="L56" s="96">
        <f t="shared" si="3"/>
        <v>-8.6205758407416386E-2</v>
      </c>
    </row>
    <row r="57" spans="2:12" x14ac:dyDescent="0.2">
      <c r="B57" s="24" t="s">
        <v>142</v>
      </c>
      <c r="C57" s="25">
        <v>0.34837728194726164</v>
      </c>
      <c r="D57" s="26">
        <v>0.47657709417059002</v>
      </c>
      <c r="E57" s="139">
        <v>1972</v>
      </c>
      <c r="F57" s="140">
        <v>0</v>
      </c>
      <c r="G57" s="91"/>
      <c r="H57" s="24" t="s">
        <v>142</v>
      </c>
      <c r="I57" s="151">
        <v>6.987312429911996E-2</v>
      </c>
      <c r="J57" s="153"/>
      <c r="K57" s="96">
        <f t="shared" si="2"/>
        <v>9.5537355302123816E-2</v>
      </c>
      <c r="L57" s="96">
        <f t="shared" si="3"/>
        <v>-5.1077169721835847E-2</v>
      </c>
    </row>
    <row r="58" spans="2:12" x14ac:dyDescent="0.2">
      <c r="B58" s="24" t="s">
        <v>143</v>
      </c>
      <c r="C58" s="25">
        <v>0.92444219066937117</v>
      </c>
      <c r="D58" s="26">
        <v>0.26435632212615096</v>
      </c>
      <c r="E58" s="139">
        <v>1972</v>
      </c>
      <c r="F58" s="140">
        <v>0</v>
      </c>
      <c r="G58" s="91"/>
      <c r="H58" s="24" t="s">
        <v>143</v>
      </c>
      <c r="I58" s="151">
        <v>4.3507378221559243E-2</v>
      </c>
      <c r="J58" s="153"/>
      <c r="K58" s="96">
        <f t="shared" si="2"/>
        <v>1.2435194141380947E-2</v>
      </c>
      <c r="L58" s="96">
        <f t="shared" si="3"/>
        <v>-0.15214334845461377</v>
      </c>
    </row>
    <row r="59" spans="2:12" x14ac:dyDescent="0.2">
      <c r="B59" s="24" t="s">
        <v>144</v>
      </c>
      <c r="C59" s="25">
        <v>4.3103448275862072E-2</v>
      </c>
      <c r="D59" s="26">
        <v>0.2031414955714558</v>
      </c>
      <c r="E59" s="139">
        <v>1972</v>
      </c>
      <c r="F59" s="140">
        <v>0</v>
      </c>
      <c r="G59" s="91"/>
      <c r="H59" s="24" t="s">
        <v>144</v>
      </c>
      <c r="I59" s="151">
        <v>1.2720413007607335E-2</v>
      </c>
      <c r="J59" s="153"/>
      <c r="K59" s="96">
        <f t="shared" ref="K59:K83" si="4">((1-C59)/D59)*I59</f>
        <v>5.991941385114366E-2</v>
      </c>
      <c r="L59" s="96">
        <f t="shared" si="1"/>
        <v>-2.6990726959974626E-3</v>
      </c>
    </row>
    <row r="60" spans="2:12" x14ac:dyDescent="0.2">
      <c r="B60" s="24" t="s">
        <v>145</v>
      </c>
      <c r="C60" s="25">
        <v>0.27586206896551724</v>
      </c>
      <c r="D60" s="26">
        <v>0.44706100092755735</v>
      </c>
      <c r="E60" s="139">
        <v>1972</v>
      </c>
      <c r="F60" s="140">
        <v>0</v>
      </c>
      <c r="G60" s="91"/>
      <c r="H60" s="24" t="s">
        <v>145</v>
      </c>
      <c r="I60" s="151">
        <v>7.7587372523287748E-2</v>
      </c>
      <c r="J60" s="153"/>
      <c r="K60" s="96">
        <f t="shared" si="4"/>
        <v>0.12567403396146251</v>
      </c>
      <c r="L60" s="96">
        <f t="shared" si="1"/>
        <v>-4.787582246150953E-2</v>
      </c>
    </row>
    <row r="61" spans="2:12" x14ac:dyDescent="0.2">
      <c r="B61" s="24" t="s">
        <v>146</v>
      </c>
      <c r="C61" s="25">
        <v>0.10243407707910751</v>
      </c>
      <c r="D61" s="26">
        <v>0.30329520929740478</v>
      </c>
      <c r="E61" s="139">
        <v>1972</v>
      </c>
      <c r="F61" s="140">
        <v>0</v>
      </c>
      <c r="G61" s="91"/>
      <c r="H61" s="24" t="s">
        <v>146</v>
      </c>
      <c r="I61" s="151">
        <v>4.838131919694981E-2</v>
      </c>
      <c r="J61" s="153"/>
      <c r="K61" s="96">
        <f t="shared" si="4"/>
        <v>0.1431787317634764</v>
      </c>
      <c r="L61" s="96">
        <f t="shared" si="1"/>
        <v>-1.6340171647583182E-2</v>
      </c>
    </row>
    <row r="62" spans="2:12" x14ac:dyDescent="0.2">
      <c r="B62" s="24" t="s">
        <v>147</v>
      </c>
      <c r="C62" s="25">
        <v>0.70334685598377278</v>
      </c>
      <c r="D62" s="26">
        <v>0.45689814637352205</v>
      </c>
      <c r="E62" s="139">
        <v>1972</v>
      </c>
      <c r="F62" s="140">
        <v>0</v>
      </c>
      <c r="G62" s="91"/>
      <c r="H62" s="24" t="s">
        <v>147</v>
      </c>
      <c r="I62" s="151">
        <v>-1.4256093223375954E-2</v>
      </c>
      <c r="J62" s="153"/>
      <c r="K62" s="96">
        <f t="shared" si="4"/>
        <v>-9.2561436496735837E-3</v>
      </c>
      <c r="L62" s="96">
        <f t="shared" si="1"/>
        <v>2.1945762807003864E-2</v>
      </c>
    </row>
    <row r="63" spans="2:12" x14ac:dyDescent="0.2">
      <c r="B63" s="24" t="s">
        <v>92</v>
      </c>
      <c r="C63" s="25">
        <v>0.3843813387423935</v>
      </c>
      <c r="D63" s="26">
        <v>0.48657207293258953</v>
      </c>
      <c r="E63" s="139">
        <v>1972</v>
      </c>
      <c r="F63" s="140">
        <v>0</v>
      </c>
      <c r="G63" s="91"/>
      <c r="H63" s="24" t="s">
        <v>92</v>
      </c>
      <c r="I63" s="151">
        <v>5.8549651518172777E-2</v>
      </c>
      <c r="J63" s="153"/>
      <c r="K63" s="96">
        <f t="shared" si="4"/>
        <v>7.4077942590245083E-2</v>
      </c>
      <c r="L63" s="96">
        <f t="shared" si="1"/>
        <v>-4.6252949327352369E-2</v>
      </c>
    </row>
    <row r="64" spans="2:12" x14ac:dyDescent="0.2">
      <c r="B64" s="24" t="s">
        <v>93</v>
      </c>
      <c r="C64" s="25">
        <v>4.1582150101419878E-2</v>
      </c>
      <c r="D64" s="26">
        <v>0.19968298529869755</v>
      </c>
      <c r="E64" s="139">
        <v>1972</v>
      </c>
      <c r="F64" s="140">
        <v>0</v>
      </c>
      <c r="G64" s="91"/>
      <c r="H64" s="24" t="s">
        <v>93</v>
      </c>
      <c r="I64" s="151">
        <v>1.6406519458382469E-2</v>
      </c>
      <c r="J64" s="153"/>
      <c r="K64" s="96">
        <f t="shared" si="4"/>
        <v>7.8746324230383524E-2</v>
      </c>
      <c r="L64" s="96">
        <f t="shared" si="1"/>
        <v>-3.4165071888314544E-3</v>
      </c>
    </row>
    <row r="65" spans="2:12" x14ac:dyDescent="0.2">
      <c r="B65" s="24" t="s">
        <v>94</v>
      </c>
      <c r="C65" s="25">
        <v>0.18204868154158216</v>
      </c>
      <c r="D65" s="26">
        <v>0.38598252295890334</v>
      </c>
      <c r="E65" s="139">
        <v>1972</v>
      </c>
      <c r="F65" s="140">
        <v>0</v>
      </c>
      <c r="G65" s="91"/>
      <c r="H65" s="24" t="s">
        <v>94</v>
      </c>
      <c r="I65" s="151">
        <v>1.0423272900432408E-2</v>
      </c>
      <c r="J65" s="153"/>
      <c r="K65" s="96">
        <f t="shared" si="4"/>
        <v>2.2088383034037901E-2</v>
      </c>
      <c r="L65" s="96">
        <f t="shared" si="1"/>
        <v>-4.9161373274765078E-3</v>
      </c>
    </row>
    <row r="66" spans="2:12" x14ac:dyDescent="0.2">
      <c r="B66" s="24" t="s">
        <v>148</v>
      </c>
      <c r="C66" s="25">
        <v>0.2099391480730223</v>
      </c>
      <c r="D66" s="26">
        <v>0.40736820536542412</v>
      </c>
      <c r="E66" s="139">
        <v>1972</v>
      </c>
      <c r="F66" s="140">
        <v>0</v>
      </c>
      <c r="G66" s="91"/>
      <c r="H66" s="24" t="s">
        <v>148</v>
      </c>
      <c r="I66" s="151">
        <v>4.5424909965192807E-2</v>
      </c>
      <c r="J66" s="153"/>
      <c r="K66" s="96">
        <f t="shared" si="4"/>
        <v>8.80982918969173E-2</v>
      </c>
      <c r="L66" s="96">
        <f t="shared" si="1"/>
        <v>-2.3409944059899723E-2</v>
      </c>
    </row>
    <row r="67" spans="2:12" x14ac:dyDescent="0.2">
      <c r="B67" s="24" t="s">
        <v>95</v>
      </c>
      <c r="C67" s="25">
        <v>6.0344827586206899E-2</v>
      </c>
      <c r="D67" s="26">
        <v>0.23818500830712391</v>
      </c>
      <c r="E67" s="139">
        <v>1972</v>
      </c>
      <c r="F67" s="140">
        <v>0</v>
      </c>
      <c r="G67" s="91"/>
      <c r="H67" s="24" t="s">
        <v>95</v>
      </c>
      <c r="I67" s="151">
        <v>3.9840674059336792E-2</v>
      </c>
      <c r="J67" s="153"/>
      <c r="K67" s="96">
        <f t="shared" si="4"/>
        <v>0.15717402081005849</v>
      </c>
      <c r="L67" s="96">
        <f t="shared" si="1"/>
        <v>-1.009374445569183E-2</v>
      </c>
    </row>
    <row r="68" spans="2:12" x14ac:dyDescent="0.2">
      <c r="B68" s="24" t="s">
        <v>149</v>
      </c>
      <c r="C68" s="25">
        <v>1.5212981744421906E-2</v>
      </c>
      <c r="D68" s="26">
        <v>0.12243017568660941</v>
      </c>
      <c r="E68" s="139">
        <v>1972</v>
      </c>
      <c r="F68" s="140">
        <v>0</v>
      </c>
      <c r="G68" s="91"/>
      <c r="H68" s="24" t="s">
        <v>149</v>
      </c>
      <c r="I68" s="151">
        <v>2.8710708886516959E-3</v>
      </c>
      <c r="J68" s="153"/>
      <c r="K68" s="96">
        <f t="shared" si="4"/>
        <v>2.3093925364226508E-2</v>
      </c>
      <c r="L68" s="96">
        <f t="shared" si="1"/>
        <v>-3.5675476875736108E-4</v>
      </c>
    </row>
    <row r="69" spans="2:12" x14ac:dyDescent="0.2">
      <c r="B69" s="24" t="s">
        <v>150</v>
      </c>
      <c r="C69" s="25">
        <v>1.2170385395537525E-2</v>
      </c>
      <c r="D69" s="26">
        <v>0.10967391071851305</v>
      </c>
      <c r="E69" s="139">
        <v>1972</v>
      </c>
      <c r="F69" s="140">
        <v>0</v>
      </c>
      <c r="G69" s="91"/>
      <c r="H69" s="24" t="s">
        <v>150</v>
      </c>
      <c r="I69" s="151">
        <v>1.3140859672801873E-2</v>
      </c>
      <c r="J69" s="153"/>
      <c r="K69" s="96">
        <f t="shared" si="4"/>
        <v>0.11835932776639836</v>
      </c>
      <c r="L69" s="96">
        <f t="shared" si="1"/>
        <v>-1.4582258041034705E-3</v>
      </c>
    </row>
    <row r="70" spans="2:12" x14ac:dyDescent="0.2">
      <c r="B70" s="24" t="s">
        <v>151</v>
      </c>
      <c r="C70" s="25">
        <v>0.91531440162271804</v>
      </c>
      <c r="D70" s="26">
        <v>0.27848388646982264</v>
      </c>
      <c r="E70" s="139">
        <v>1972</v>
      </c>
      <c r="F70" s="140">
        <v>0</v>
      </c>
      <c r="G70" s="91"/>
      <c r="H70" s="24" t="s">
        <v>151</v>
      </c>
      <c r="I70" s="151">
        <v>4.5227831292387478E-2</v>
      </c>
      <c r="J70" s="153"/>
      <c r="K70" s="96">
        <f t="shared" si="4"/>
        <v>1.3753564002769107E-2</v>
      </c>
      <c r="L70" s="96">
        <f t="shared" si="1"/>
        <v>-0.1486537905688517</v>
      </c>
    </row>
    <row r="71" spans="2:12" x14ac:dyDescent="0.2">
      <c r="B71" s="24" t="s">
        <v>152</v>
      </c>
      <c r="C71" s="25">
        <v>0.26369168356997974</v>
      </c>
      <c r="D71" s="26">
        <v>0.44074583053645228</v>
      </c>
      <c r="E71" s="139">
        <v>1972</v>
      </c>
      <c r="F71" s="140">
        <v>0</v>
      </c>
      <c r="G71" s="91"/>
      <c r="H71" s="24" t="s">
        <v>152</v>
      </c>
      <c r="I71" s="151">
        <v>5.9313358173948859E-2</v>
      </c>
      <c r="J71" s="153"/>
      <c r="K71" s="96">
        <f t="shared" si="4"/>
        <v>9.908867168570766E-2</v>
      </c>
      <c r="L71" s="96">
        <f t="shared" si="1"/>
        <v>-3.548630115466115E-2</v>
      </c>
    </row>
    <row r="72" spans="2:12" x14ac:dyDescent="0.2">
      <c r="B72" s="24" t="s">
        <v>153</v>
      </c>
      <c r="C72" s="25">
        <v>0.24492900608519269</v>
      </c>
      <c r="D72" s="26">
        <v>0.430154179325625</v>
      </c>
      <c r="E72" s="139">
        <v>1972</v>
      </c>
      <c r="F72" s="140">
        <v>0</v>
      </c>
      <c r="G72" s="91"/>
      <c r="H72" s="24" t="s">
        <v>153</v>
      </c>
      <c r="I72" s="151">
        <v>-7.4503888388155762E-2</v>
      </c>
      <c r="J72" s="153"/>
      <c r="K72" s="96">
        <f t="shared" si="4"/>
        <v>-0.13078037540855156</v>
      </c>
      <c r="L72" s="96">
        <f t="shared" ref="L72:L100" si="5">((0-C72)/D72)*I72</f>
        <v>4.2422378322585899E-2</v>
      </c>
    </row>
    <row r="73" spans="2:12" x14ac:dyDescent="0.2">
      <c r="B73" s="24" t="s">
        <v>96</v>
      </c>
      <c r="C73" s="25">
        <v>1.0141987829614604E-3</v>
      </c>
      <c r="D73" s="26">
        <v>3.1838407975941091E-2</v>
      </c>
      <c r="E73" s="139">
        <v>1972</v>
      </c>
      <c r="F73" s="140">
        <v>0</v>
      </c>
      <c r="G73" s="91"/>
      <c r="H73" s="24" t="s">
        <v>96</v>
      </c>
      <c r="I73" s="151">
        <v>-8.2401947312374033E-3</v>
      </c>
      <c r="J73" s="153"/>
      <c r="K73" s="96">
        <f t="shared" si="4"/>
        <v>-0.25855053877034495</v>
      </c>
      <c r="L73" s="96">
        <f t="shared" si="5"/>
        <v>2.6248785661963953E-4</v>
      </c>
    </row>
    <row r="74" spans="2:12" x14ac:dyDescent="0.2">
      <c r="B74" s="24" t="s">
        <v>97</v>
      </c>
      <c r="C74" s="25">
        <v>5.0709939148073022E-3</v>
      </c>
      <c r="D74" s="26">
        <v>7.1048143476462017E-2</v>
      </c>
      <c r="E74" s="139">
        <v>1972</v>
      </c>
      <c r="F74" s="140">
        <v>0</v>
      </c>
      <c r="G74" s="91"/>
      <c r="H74" s="24" t="s">
        <v>97</v>
      </c>
      <c r="I74" s="151">
        <v>1.4104312309945236E-3</v>
      </c>
      <c r="J74" s="153"/>
      <c r="K74" s="96">
        <f t="shared" si="4"/>
        <v>1.9751099383332898E-2</v>
      </c>
      <c r="L74" s="96">
        <f t="shared" si="5"/>
        <v>-1.0066819257560091E-4</v>
      </c>
    </row>
    <row r="75" spans="2:12" x14ac:dyDescent="0.2">
      <c r="B75" s="24" t="s">
        <v>154</v>
      </c>
      <c r="C75" s="25">
        <v>0.10192697768762678</v>
      </c>
      <c r="D75" s="26">
        <v>0.30262899936325288</v>
      </c>
      <c r="E75" s="139">
        <v>1972</v>
      </c>
      <c r="F75" s="140">
        <v>0</v>
      </c>
      <c r="G75" s="91"/>
      <c r="H75" s="24" t="s">
        <v>154</v>
      </c>
      <c r="I75" s="151">
        <v>4.8240392443961097E-2</v>
      </c>
      <c r="J75" s="153"/>
      <c r="K75" s="96">
        <f t="shared" si="4"/>
        <v>0.14315678646407906</v>
      </c>
      <c r="L75" s="96">
        <f t="shared" si="5"/>
        <v>-1.6247608175765045E-2</v>
      </c>
    </row>
    <row r="76" spans="2:12" x14ac:dyDescent="0.2">
      <c r="B76" s="24" t="s">
        <v>155</v>
      </c>
      <c r="C76" s="25">
        <v>0.59989858012170383</v>
      </c>
      <c r="D76" s="26">
        <v>0.49004290585302945</v>
      </c>
      <c r="E76" s="139">
        <v>1972</v>
      </c>
      <c r="F76" s="140">
        <v>0</v>
      </c>
      <c r="G76" s="91"/>
      <c r="H76" s="24" t="s">
        <v>155</v>
      </c>
      <c r="I76" s="151">
        <v>2.9979699035448504E-2</v>
      </c>
      <c r="J76" s="153"/>
      <c r="K76" s="96">
        <f t="shared" si="4"/>
        <v>2.4477285577121227E-2</v>
      </c>
      <c r="L76" s="96">
        <f t="shared" si="5"/>
        <v>-3.6700416777863634E-2</v>
      </c>
    </row>
    <row r="77" spans="2:12" x14ac:dyDescent="0.2">
      <c r="B77" s="24" t="s">
        <v>98</v>
      </c>
      <c r="C77" s="25">
        <v>2.5354969574036511E-3</v>
      </c>
      <c r="D77" s="26">
        <v>5.0302597867441394E-2</v>
      </c>
      <c r="E77" s="139">
        <v>1972</v>
      </c>
      <c r="F77" s="140">
        <v>0</v>
      </c>
      <c r="G77" s="91"/>
      <c r="H77" s="24" t="s">
        <v>98</v>
      </c>
      <c r="I77" s="151">
        <v>4.5404836250772778E-3</v>
      </c>
      <c r="J77" s="153"/>
      <c r="K77" s="96">
        <f t="shared" si="4"/>
        <v>9.0034539659275784E-2</v>
      </c>
      <c r="L77" s="96">
        <f t="shared" si="5"/>
        <v>-2.2886258174701518E-4</v>
      </c>
    </row>
    <row r="78" spans="2:12" x14ac:dyDescent="0.2">
      <c r="B78" s="24" t="s">
        <v>99</v>
      </c>
      <c r="C78" s="25">
        <v>1.0141987829614604E-3</v>
      </c>
      <c r="D78" s="26">
        <v>3.1838407975941285E-2</v>
      </c>
      <c r="E78" s="139">
        <v>1972</v>
      </c>
      <c r="F78" s="140">
        <v>0</v>
      </c>
      <c r="G78" s="91"/>
      <c r="H78" s="24" t="s">
        <v>99</v>
      </c>
      <c r="I78" s="151">
        <v>2.9665588410599381E-3</v>
      </c>
      <c r="J78" s="153"/>
      <c r="K78" s="96">
        <f t="shared" si="4"/>
        <v>9.3080978261637956E-2</v>
      </c>
      <c r="L78" s="96">
        <f t="shared" si="5"/>
        <v>-9.4498455087957311E-5</v>
      </c>
    </row>
    <row r="79" spans="2:12" x14ac:dyDescent="0.2">
      <c r="B79" s="24" t="s">
        <v>100</v>
      </c>
      <c r="C79" s="25">
        <v>1.5212981744421906E-3</v>
      </c>
      <c r="D79" s="26">
        <v>3.8984028689773458E-2</v>
      </c>
      <c r="E79" s="139">
        <v>1972</v>
      </c>
      <c r="F79" s="140">
        <v>0</v>
      </c>
      <c r="G79" s="91"/>
      <c r="H79" s="24" t="s">
        <v>100</v>
      </c>
      <c r="I79" s="151">
        <v>-7.3117439083752681E-3</v>
      </c>
      <c r="J79" s="153"/>
      <c r="K79" s="96">
        <f t="shared" si="4"/>
        <v>-0.18727209093273148</v>
      </c>
      <c r="L79" s="96">
        <f t="shared" si="5"/>
        <v>2.8533076322914902E-4</v>
      </c>
    </row>
    <row r="80" spans="2:12" x14ac:dyDescent="0.2">
      <c r="B80" s="24" t="s">
        <v>156</v>
      </c>
      <c r="C80" s="25">
        <v>2.5862068965517241E-2</v>
      </c>
      <c r="D80" s="26">
        <v>0.15876398931679689</v>
      </c>
      <c r="E80" s="139">
        <v>1972</v>
      </c>
      <c r="F80" s="140">
        <v>0</v>
      </c>
      <c r="G80" s="91"/>
      <c r="H80" s="24" t="s">
        <v>156</v>
      </c>
      <c r="I80" s="151">
        <v>-3.9918161650184213E-2</v>
      </c>
      <c r="J80" s="153"/>
      <c r="K80" s="96">
        <f t="shared" si="4"/>
        <v>-0.24492830879311023</v>
      </c>
      <c r="L80" s="96">
        <f t="shared" si="5"/>
        <v>6.5025214723834577E-3</v>
      </c>
    </row>
    <row r="81" spans="2:12" x14ac:dyDescent="0.2">
      <c r="B81" s="24" t="s">
        <v>102</v>
      </c>
      <c r="C81" s="25">
        <v>3.5496957403651115E-3</v>
      </c>
      <c r="D81" s="26">
        <v>5.9488570074139886E-2</v>
      </c>
      <c r="E81" s="139">
        <v>1972</v>
      </c>
      <c r="F81" s="140">
        <v>0</v>
      </c>
      <c r="G81" s="91"/>
      <c r="H81" s="24" t="s">
        <v>102</v>
      </c>
      <c r="I81" s="151">
        <v>-1.088318051641409E-2</v>
      </c>
      <c r="J81" s="153"/>
      <c r="K81" s="96">
        <f t="shared" si="4"/>
        <v>-0.18229633900054953</v>
      </c>
      <c r="L81" s="96">
        <f t="shared" si="5"/>
        <v>6.494017165413978E-4</v>
      </c>
    </row>
    <row r="82" spans="2:12" ht="24" x14ac:dyDescent="0.2">
      <c r="B82" s="24" t="s">
        <v>157</v>
      </c>
      <c r="C82" s="25">
        <v>4.5638945233265719E-3</v>
      </c>
      <c r="D82" s="26">
        <v>6.7419361793495974E-2</v>
      </c>
      <c r="E82" s="139">
        <v>1972</v>
      </c>
      <c r="F82" s="140">
        <v>0</v>
      </c>
      <c r="G82" s="91"/>
      <c r="H82" s="24" t="s">
        <v>157</v>
      </c>
      <c r="I82" s="151">
        <v>-5.0948075998012597E-3</v>
      </c>
      <c r="J82" s="153"/>
      <c r="K82" s="96">
        <f t="shared" si="4"/>
        <v>-7.522402022779727E-2</v>
      </c>
      <c r="L82" s="96">
        <f t="shared" si="5"/>
        <v>3.4488852880803638E-4</v>
      </c>
    </row>
    <row r="83" spans="2:12" ht="24" x14ac:dyDescent="0.2">
      <c r="B83" s="24" t="s">
        <v>158</v>
      </c>
      <c r="C83" s="25">
        <v>0.92849898580121704</v>
      </c>
      <c r="D83" s="26">
        <v>0.25772524493381033</v>
      </c>
      <c r="E83" s="139">
        <v>1972</v>
      </c>
      <c r="F83" s="140">
        <v>0</v>
      </c>
      <c r="G83" s="91"/>
      <c r="H83" s="24" t="s">
        <v>158</v>
      </c>
      <c r="I83" s="151">
        <v>2.9412447775680774E-2</v>
      </c>
      <c r="J83" s="153"/>
      <c r="K83" s="96">
        <f t="shared" si="4"/>
        <v>8.1599295659608995E-3</v>
      </c>
      <c r="L83" s="96">
        <f t="shared" si="5"/>
        <v>-0.10596334067570501</v>
      </c>
    </row>
    <row r="84" spans="2:12" x14ac:dyDescent="0.2">
      <c r="B84" s="24" t="s">
        <v>103</v>
      </c>
      <c r="C84" s="25">
        <v>5.5780933062880324E-3</v>
      </c>
      <c r="D84" s="26">
        <v>7.4496929317540359E-2</v>
      </c>
      <c r="E84" s="139">
        <v>1972</v>
      </c>
      <c r="F84" s="140">
        <v>0</v>
      </c>
      <c r="G84" s="91"/>
      <c r="H84" s="24" t="s">
        <v>103</v>
      </c>
      <c r="I84" s="151">
        <v>-1.5678965870682491E-2</v>
      </c>
      <c r="J84" s="153"/>
      <c r="K84" s="96">
        <f t="shared" ref="K84:K100" si="6">((1-C84)/D84)*I84</f>
        <v>-0.20929060135688957</v>
      </c>
      <c r="L84" s="96">
        <f t="shared" si="5"/>
        <v>1.1739911345873459E-3</v>
      </c>
    </row>
    <row r="85" spans="2:12" x14ac:dyDescent="0.2">
      <c r="B85" s="24" t="s">
        <v>104</v>
      </c>
      <c r="C85" s="25">
        <v>3.5496957403651115E-3</v>
      </c>
      <c r="D85" s="26">
        <v>5.9488570074139983E-2</v>
      </c>
      <c r="E85" s="139">
        <v>1972</v>
      </c>
      <c r="F85" s="140">
        <v>0</v>
      </c>
      <c r="G85" s="91"/>
      <c r="H85" s="24" t="s">
        <v>104</v>
      </c>
      <c r="I85" s="151">
        <v>2.56470396334964E-4</v>
      </c>
      <c r="J85" s="153"/>
      <c r="K85" s="96">
        <f t="shared" si="6"/>
        <v>4.2959513759208241E-3</v>
      </c>
      <c r="L85" s="96">
        <f t="shared" si="5"/>
        <v>-1.5303643578343903E-5</v>
      </c>
    </row>
    <row r="86" spans="2:12" x14ac:dyDescent="0.2">
      <c r="B86" s="24" t="s">
        <v>159</v>
      </c>
      <c r="C86" s="25">
        <v>2.5354969574036511E-3</v>
      </c>
      <c r="D86" s="26">
        <v>5.0302597867441616E-2</v>
      </c>
      <c r="E86" s="139">
        <v>1972</v>
      </c>
      <c r="F86" s="140">
        <v>0</v>
      </c>
      <c r="G86" s="91"/>
      <c r="H86" s="24" t="s">
        <v>159</v>
      </c>
      <c r="I86" s="151">
        <v>8.9248151609613371E-3</v>
      </c>
      <c r="J86" s="153"/>
      <c r="K86" s="96">
        <f t="shared" si="6"/>
        <v>0.17697269518235509</v>
      </c>
      <c r="L86" s="96">
        <f t="shared" si="5"/>
        <v>-4.4985433447472056E-4</v>
      </c>
    </row>
    <row r="87" spans="2:12" x14ac:dyDescent="0.2">
      <c r="B87" s="24" t="s">
        <v>160</v>
      </c>
      <c r="C87" s="25">
        <v>2.434077079107505E-2</v>
      </c>
      <c r="D87" s="26">
        <v>0.1541439149808885</v>
      </c>
      <c r="E87" s="139">
        <v>1972</v>
      </c>
      <c r="F87" s="140">
        <v>0</v>
      </c>
      <c r="G87" s="91"/>
      <c r="H87" s="24" t="s">
        <v>160</v>
      </c>
      <c r="I87" s="151">
        <v>4.7814239550486096E-3</v>
      </c>
      <c r="J87" s="153"/>
      <c r="K87" s="96">
        <f t="shared" si="6"/>
        <v>3.0264187925175056E-2</v>
      </c>
      <c r="L87" s="96">
        <f t="shared" si="5"/>
        <v>-7.5503171538898262E-4</v>
      </c>
    </row>
    <row r="88" spans="2:12" x14ac:dyDescent="0.2">
      <c r="B88" s="24" t="s">
        <v>105</v>
      </c>
      <c r="C88" s="25">
        <v>2.434077079107505E-2</v>
      </c>
      <c r="D88" s="26">
        <v>0.15414391498088828</v>
      </c>
      <c r="E88" s="139">
        <v>1972</v>
      </c>
      <c r="F88" s="140">
        <v>0</v>
      </c>
      <c r="G88" s="91"/>
      <c r="H88" s="24" t="s">
        <v>105</v>
      </c>
      <c r="I88" s="151">
        <v>-2.3092362474909915E-2</v>
      </c>
      <c r="J88" s="153"/>
      <c r="K88" s="96">
        <f t="shared" si="6"/>
        <v>-0.14616390517703637</v>
      </c>
      <c r="L88" s="96">
        <f t="shared" si="5"/>
        <v>3.6465007528574561E-3</v>
      </c>
    </row>
    <row r="89" spans="2:12" x14ac:dyDescent="0.2">
      <c r="B89" s="24" t="s">
        <v>161</v>
      </c>
      <c r="C89" s="25">
        <v>4.0567951318458417E-3</v>
      </c>
      <c r="D89" s="26">
        <v>6.3579772233892329E-2</v>
      </c>
      <c r="E89" s="139">
        <v>1972</v>
      </c>
      <c r="F89" s="140">
        <v>0</v>
      </c>
      <c r="G89" s="91"/>
      <c r="H89" s="24" t="s">
        <v>161</v>
      </c>
      <c r="I89" s="151">
        <v>-1.1704417101301267E-3</v>
      </c>
      <c r="J89" s="153"/>
      <c r="K89" s="96">
        <f t="shared" si="6"/>
        <v>-1.8334344822911585E-2</v>
      </c>
      <c r="L89" s="96">
        <f t="shared" si="5"/>
        <v>7.4681648973163266E-5</v>
      </c>
    </row>
    <row r="90" spans="2:12" ht="24" x14ac:dyDescent="0.2">
      <c r="B90" s="24" t="s">
        <v>162</v>
      </c>
      <c r="C90" s="25">
        <v>0.18661257606490872</v>
      </c>
      <c r="D90" s="26">
        <v>0.38969902917181143</v>
      </c>
      <c r="E90" s="139">
        <v>1972</v>
      </c>
      <c r="F90" s="140">
        <v>0</v>
      </c>
      <c r="G90" s="91"/>
      <c r="H90" s="24" t="s">
        <v>162</v>
      </c>
      <c r="I90" s="151">
        <v>-7.6465819305638047E-2</v>
      </c>
      <c r="J90" s="153"/>
      <c r="K90" s="96">
        <f t="shared" si="6"/>
        <v>-0.15960095131948054</v>
      </c>
      <c r="L90" s="96">
        <f t="shared" si="5"/>
        <v>3.6616677110703766E-2</v>
      </c>
    </row>
    <row r="91" spans="2:12" x14ac:dyDescent="0.2">
      <c r="B91" s="24" t="s">
        <v>106</v>
      </c>
      <c r="C91" s="25">
        <v>4.7160243407707914E-2</v>
      </c>
      <c r="D91" s="26">
        <v>0.21203526477310386</v>
      </c>
      <c r="E91" s="139">
        <v>1972</v>
      </c>
      <c r="F91" s="140">
        <v>0</v>
      </c>
      <c r="G91" s="91"/>
      <c r="H91" s="24" t="s">
        <v>106</v>
      </c>
      <c r="I91" s="151">
        <v>-2.0094554783409942E-2</v>
      </c>
      <c r="J91" s="153"/>
      <c r="K91" s="96">
        <f t="shared" si="6"/>
        <v>-9.0300501235696079E-2</v>
      </c>
      <c r="L91" s="96">
        <f t="shared" si="5"/>
        <v>4.4693702048535042E-3</v>
      </c>
    </row>
    <row r="92" spans="2:12" x14ac:dyDescent="0.2">
      <c r="B92" s="24" t="s">
        <v>107</v>
      </c>
      <c r="C92" s="25">
        <v>2.0283975659229209E-3</v>
      </c>
      <c r="D92" s="26">
        <v>4.5003446565890302E-2</v>
      </c>
      <c r="E92" s="139">
        <v>1972</v>
      </c>
      <c r="F92" s="140">
        <v>0</v>
      </c>
      <c r="G92" s="91"/>
      <c r="H92" s="24" t="s">
        <v>107</v>
      </c>
      <c r="I92" s="151">
        <v>-6.5045248137692664E-4</v>
      </c>
      <c r="J92" s="153"/>
      <c r="K92" s="96">
        <f t="shared" si="6"/>
        <v>-1.4424075369350801E-2</v>
      </c>
      <c r="L92" s="96">
        <f t="shared" si="5"/>
        <v>2.9317226360469103E-5</v>
      </c>
    </row>
    <row r="93" spans="2:12" x14ac:dyDescent="0.2">
      <c r="B93" s="24" t="s">
        <v>108</v>
      </c>
      <c r="C93" s="25">
        <v>0.39401622718052737</v>
      </c>
      <c r="D93" s="26">
        <v>0.48876229411910316</v>
      </c>
      <c r="E93" s="139">
        <v>1972</v>
      </c>
      <c r="F93" s="140">
        <v>0</v>
      </c>
      <c r="G93" s="91"/>
      <c r="H93" s="24" t="s">
        <v>108</v>
      </c>
      <c r="I93" s="151">
        <v>3.3802564679053439E-2</v>
      </c>
      <c r="J93" s="153"/>
      <c r="K93" s="96">
        <f t="shared" si="6"/>
        <v>4.1909545645506543E-2</v>
      </c>
      <c r="L93" s="96">
        <f t="shared" si="5"/>
        <v>-2.7249972356952788E-2</v>
      </c>
    </row>
    <row r="94" spans="2:12" x14ac:dyDescent="0.2">
      <c r="B94" s="24" t="s">
        <v>109</v>
      </c>
      <c r="C94" s="25">
        <v>2.1805273833671399E-2</v>
      </c>
      <c r="D94" s="26">
        <v>0.14608431019452456</v>
      </c>
      <c r="E94" s="139">
        <v>1972</v>
      </c>
      <c r="F94" s="140">
        <v>0</v>
      </c>
      <c r="G94" s="91"/>
      <c r="H94" s="24" t="s">
        <v>109</v>
      </c>
      <c r="I94" s="151">
        <v>5.914997083815785E-3</v>
      </c>
      <c r="J94" s="153"/>
      <c r="K94" s="96">
        <f t="shared" si="6"/>
        <v>3.960739483229378E-2</v>
      </c>
      <c r="L94" s="96">
        <f t="shared" si="5"/>
        <v>-8.8290201025849281E-4</v>
      </c>
    </row>
    <row r="95" spans="2:12" x14ac:dyDescent="0.2">
      <c r="B95" s="24" t="s">
        <v>110</v>
      </c>
      <c r="C95" s="25">
        <v>5.2738336713995942E-2</v>
      </c>
      <c r="D95" s="26">
        <v>0.22356732895080572</v>
      </c>
      <c r="E95" s="139">
        <v>1972</v>
      </c>
      <c r="F95" s="140">
        <v>0</v>
      </c>
      <c r="G95" s="91"/>
      <c r="H95" s="24" t="s">
        <v>110</v>
      </c>
      <c r="I95" s="151">
        <v>1.200146807418326E-2</v>
      </c>
      <c r="J95" s="153"/>
      <c r="K95" s="96">
        <f t="shared" si="6"/>
        <v>5.085059012502792E-2</v>
      </c>
      <c r="L95" s="96">
        <f t="shared" si="5"/>
        <v>-2.8310821054619399E-3</v>
      </c>
    </row>
    <row r="96" spans="2:12" x14ac:dyDescent="0.2">
      <c r="B96" s="24" t="s">
        <v>111</v>
      </c>
      <c r="C96" s="25">
        <v>0.14858012170385396</v>
      </c>
      <c r="D96" s="26">
        <v>0.35576432061379881</v>
      </c>
      <c r="E96" s="139">
        <v>1972</v>
      </c>
      <c r="F96" s="140">
        <v>0</v>
      </c>
      <c r="G96" s="91"/>
      <c r="H96" s="24" t="s">
        <v>111</v>
      </c>
      <c r="I96" s="151">
        <v>3.6951971659118718E-2</v>
      </c>
      <c r="J96" s="153"/>
      <c r="K96" s="96">
        <f t="shared" si="6"/>
        <v>8.8433947391151665E-2</v>
      </c>
      <c r="L96" s="96">
        <f t="shared" si="5"/>
        <v>-1.5432487543542249E-2</v>
      </c>
    </row>
    <row r="97" spans="2:13" x14ac:dyDescent="0.2">
      <c r="B97" s="24" t="s">
        <v>112</v>
      </c>
      <c r="C97" s="25">
        <v>4.2089249492900611E-2</v>
      </c>
      <c r="D97" s="26">
        <v>0.20084372045628271</v>
      </c>
      <c r="E97" s="139">
        <v>1972</v>
      </c>
      <c r="F97" s="140">
        <v>0</v>
      </c>
      <c r="G97" s="91"/>
      <c r="H97" s="24" t="s">
        <v>112</v>
      </c>
      <c r="I97" s="151">
        <v>1.895794598448727E-2</v>
      </c>
      <c r="J97" s="153"/>
      <c r="K97" s="96">
        <f t="shared" si="6"/>
        <v>9.0418660960954023E-2</v>
      </c>
      <c r="L97" s="96">
        <f t="shared" si="5"/>
        <v>-3.9728686393643116E-3</v>
      </c>
    </row>
    <row r="98" spans="2:13" x14ac:dyDescent="0.2">
      <c r="B98" s="24" t="s">
        <v>163</v>
      </c>
      <c r="C98" s="25">
        <v>7.4543610547667338E-2</v>
      </c>
      <c r="D98" s="26">
        <v>0.26272012031477093</v>
      </c>
      <c r="E98" s="139">
        <v>1972</v>
      </c>
      <c r="F98" s="140">
        <v>0</v>
      </c>
      <c r="G98" s="91"/>
      <c r="H98" s="24" t="s">
        <v>163</v>
      </c>
      <c r="I98" s="151">
        <v>3.5346603136219819E-3</v>
      </c>
      <c r="J98" s="153"/>
      <c r="K98" s="96">
        <f t="shared" si="6"/>
        <v>1.2451174153946724E-2</v>
      </c>
      <c r="L98" s="96">
        <f t="shared" si="5"/>
        <v>-1.0029164934959825E-3</v>
      </c>
    </row>
    <row r="99" spans="2:13" x14ac:dyDescent="0.2">
      <c r="B99" s="24" t="s">
        <v>113</v>
      </c>
      <c r="C99" s="25">
        <v>2.0283975659229209E-3</v>
      </c>
      <c r="D99" s="26">
        <v>4.5003446565889345E-2</v>
      </c>
      <c r="E99" s="139">
        <v>1972</v>
      </c>
      <c r="F99" s="140">
        <v>0</v>
      </c>
      <c r="G99" s="91"/>
      <c r="H99" s="24" t="s">
        <v>113</v>
      </c>
      <c r="I99" s="151">
        <v>-5.0751978979400834E-3</v>
      </c>
      <c r="J99" s="153"/>
      <c r="K99" s="96">
        <f t="shared" si="6"/>
        <v>-0.11254478857440001</v>
      </c>
      <c r="L99" s="96">
        <f t="shared" si="5"/>
        <v>2.2874957027317077E-4</v>
      </c>
    </row>
    <row r="100" spans="2:13" x14ac:dyDescent="0.2">
      <c r="B100" s="24" t="s">
        <v>51</v>
      </c>
      <c r="C100" s="25">
        <v>0.2434077079107505</v>
      </c>
      <c r="D100" s="26">
        <v>0.42924798269274023</v>
      </c>
      <c r="E100" s="139">
        <v>1972</v>
      </c>
      <c r="F100" s="140">
        <v>0</v>
      </c>
      <c r="G100" s="91"/>
      <c r="H100" s="24" t="s">
        <v>51</v>
      </c>
      <c r="I100" s="151">
        <v>-4.4345278765255326E-2</v>
      </c>
      <c r="J100" s="153"/>
      <c r="K100" s="96">
        <f t="shared" si="6"/>
        <v>-7.8162967461998745E-2</v>
      </c>
      <c r="L100" s="96">
        <f t="shared" si="5"/>
        <v>2.5146262990455359E-2</v>
      </c>
    </row>
    <row r="101" spans="2:13" ht="15.75" thickBot="1" x14ac:dyDescent="0.25">
      <c r="B101" s="27" t="s">
        <v>52</v>
      </c>
      <c r="C101" s="141">
        <v>2.4122718052738339</v>
      </c>
      <c r="D101" s="142">
        <v>1.4415419302390791</v>
      </c>
      <c r="E101" s="143">
        <v>1972</v>
      </c>
      <c r="F101" s="144">
        <v>0</v>
      </c>
      <c r="G101" s="91"/>
      <c r="H101" s="27" t="s">
        <v>52</v>
      </c>
      <c r="I101" s="152">
        <v>2.2827882903350871E-3</v>
      </c>
      <c r="J101" s="153"/>
      <c r="K101" s="96"/>
      <c r="L101" s="96"/>
      <c r="M101" s="2" t="str">
        <f>"((memsleep-"&amp;C101&amp;")/"&amp;D101&amp;")*("&amp;I101&amp;")"</f>
        <v>((memsleep-2.41227180527383)/1.44154193023908)*(0.00228278829033509)</v>
      </c>
    </row>
    <row r="102" spans="2:13" ht="15.75" thickTop="1" x14ac:dyDescent="0.2">
      <c r="B102" s="145" t="s">
        <v>46</v>
      </c>
      <c r="C102" s="145"/>
      <c r="D102" s="145"/>
      <c r="E102" s="145"/>
      <c r="F102" s="145"/>
      <c r="G102" s="91"/>
      <c r="H102" s="145" t="s">
        <v>7</v>
      </c>
      <c r="I102" s="145"/>
      <c r="J102" s="153"/>
      <c r="K102" s="96"/>
      <c r="L102" s="96"/>
    </row>
  </sheetData>
  <mergeCells count="7">
    <mergeCell ref="K5:L5"/>
    <mergeCell ref="B5:F5"/>
    <mergeCell ref="B6"/>
    <mergeCell ref="B102:F102"/>
    <mergeCell ref="H4:I4"/>
    <mergeCell ref="H5:H6"/>
    <mergeCell ref="H102:I102"/>
  </mergeCells>
  <pageMargins left="0.25" right="0.2" top="0.25" bottom="0.25" header="0.55000000000000004" footer="0.05"/>
  <pageSetup scale="50" fitToHeight="0" orientation="landscape" r:id="rId1"/>
  <rowBreaks count="1" manualBreakCount="1">
    <brk id="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15"/>
  <sheetViews>
    <sheetView zoomScaleNormal="100" workbookViewId="0"/>
  </sheetViews>
  <sheetFormatPr defaultColWidth="9.140625" defaultRowHeight="15" x14ac:dyDescent="0.25"/>
  <cols>
    <col min="1" max="1" width="9.140625" style="2" customWidth="1"/>
    <col min="2" max="2" width="60.7109375" style="2" customWidth="1"/>
    <col min="3" max="3" width="9.140625" style="2" customWidth="1"/>
    <col min="4" max="4" width="12.7109375" style="2" customWidth="1"/>
    <col min="5" max="5" width="9.140625" style="2" customWidth="1"/>
    <col min="6" max="6" width="8.85546875" style="2" bestFit="1" customWidth="1"/>
    <col min="7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11</v>
      </c>
      <c r="B1" s="2" t="s">
        <v>119</v>
      </c>
    </row>
    <row r="4" spans="1:12" ht="15.75" thickBot="1" x14ac:dyDescent="0.25">
      <c r="H4" s="154" t="s">
        <v>6</v>
      </c>
      <c r="I4" s="154"/>
      <c r="J4" s="28"/>
    </row>
    <row r="5" spans="1:12" ht="16.5" thickTop="1" thickBot="1" x14ac:dyDescent="0.25">
      <c r="B5" s="154" t="s">
        <v>0</v>
      </c>
      <c r="C5" s="154"/>
      <c r="D5" s="154"/>
      <c r="E5" s="154"/>
      <c r="F5" s="154"/>
      <c r="G5" s="28"/>
      <c r="H5" s="101" t="s">
        <v>45</v>
      </c>
      <c r="I5" s="50" t="s">
        <v>4</v>
      </c>
      <c r="J5" s="28"/>
      <c r="K5" s="98" t="s">
        <v>8</v>
      </c>
      <c r="L5" s="98"/>
    </row>
    <row r="6" spans="1:12" ht="27" thickTop="1" thickBot="1" x14ac:dyDescent="0.25">
      <c r="B6" s="103" t="s">
        <v>45</v>
      </c>
      <c r="C6" s="29" t="s">
        <v>1</v>
      </c>
      <c r="D6" s="30" t="s">
        <v>47</v>
      </c>
      <c r="E6" s="30" t="s">
        <v>48</v>
      </c>
      <c r="F6" s="31" t="s">
        <v>2</v>
      </c>
      <c r="G6" s="28"/>
      <c r="H6" s="102"/>
      <c r="I6" s="51" t="s">
        <v>5</v>
      </c>
      <c r="J6" s="28"/>
      <c r="K6" s="1" t="s">
        <v>9</v>
      </c>
      <c r="L6" s="1" t="s">
        <v>10</v>
      </c>
    </row>
    <row r="7" spans="1:12" ht="15.75" thickTop="1" x14ac:dyDescent="0.2">
      <c r="B7" s="32" t="s">
        <v>65</v>
      </c>
      <c r="C7" s="33">
        <v>3.8560411311053984E-3</v>
      </c>
      <c r="D7" s="34">
        <v>6.1990471281583394E-2</v>
      </c>
      <c r="E7" s="35">
        <v>2334</v>
      </c>
      <c r="F7" s="36">
        <v>0</v>
      </c>
      <c r="G7" s="28"/>
      <c r="H7" s="32" t="s">
        <v>65</v>
      </c>
      <c r="I7" s="52">
        <v>4.2045625035894721E-2</v>
      </c>
      <c r="J7" s="28"/>
      <c r="K7" s="96">
        <f>((1-C7)/D7)*I7</f>
        <v>0.67564408707465895</v>
      </c>
      <c r="L7" s="96">
        <f>((0-C7)/D7)*I7</f>
        <v>-2.6153964660954542E-3</v>
      </c>
    </row>
    <row r="8" spans="1:12" x14ac:dyDescent="0.2">
      <c r="B8" s="37" t="s">
        <v>66</v>
      </c>
      <c r="C8" s="38">
        <v>4.2844901456726652E-4</v>
      </c>
      <c r="D8" s="39">
        <v>2.0699009990028796E-2</v>
      </c>
      <c r="E8" s="40">
        <v>2334</v>
      </c>
      <c r="F8" s="41">
        <v>0</v>
      </c>
      <c r="G8" s="28"/>
      <c r="H8" s="37" t="s">
        <v>66</v>
      </c>
      <c r="I8" s="53">
        <v>2.9566426907280258E-3</v>
      </c>
      <c r="J8" s="28"/>
      <c r="K8" s="96">
        <f t="shared" ref="K8:K71" si="0">((1-C8)/D8)*I8</f>
        <v>0.14277861218987914</v>
      </c>
      <c r="L8" s="96">
        <f t="shared" ref="L8:L71" si="1">((0-C8)/D8)*I8</f>
        <v>-6.1199576592318536E-5</v>
      </c>
    </row>
    <row r="9" spans="1:12" x14ac:dyDescent="0.2">
      <c r="B9" s="37" t="s">
        <v>68</v>
      </c>
      <c r="C9" s="38">
        <v>2.7420736932305057E-2</v>
      </c>
      <c r="D9" s="39">
        <v>0.16334096624644001</v>
      </c>
      <c r="E9" s="40">
        <v>2334</v>
      </c>
      <c r="F9" s="41">
        <v>0</v>
      </c>
      <c r="G9" s="28"/>
      <c r="H9" s="37" t="s">
        <v>68</v>
      </c>
      <c r="I9" s="53">
        <v>1.6429613385780646E-2</v>
      </c>
      <c r="J9" s="28"/>
      <c r="K9" s="96">
        <f t="shared" si="0"/>
        <v>9.7826660674464688E-2</v>
      </c>
      <c r="L9" s="96">
        <f t="shared" si="1"/>
        <v>-2.7581084947866695E-3</v>
      </c>
    </row>
    <row r="10" spans="1:12" x14ac:dyDescent="0.2">
      <c r="B10" s="37" t="s">
        <v>120</v>
      </c>
      <c r="C10" s="38">
        <v>0.60754070265638394</v>
      </c>
      <c r="D10" s="39">
        <v>0.48840270095457083</v>
      </c>
      <c r="E10" s="40">
        <v>2334</v>
      </c>
      <c r="F10" s="41">
        <v>0</v>
      </c>
      <c r="G10" s="28"/>
      <c r="H10" s="37" t="s">
        <v>120</v>
      </c>
      <c r="I10" s="53">
        <v>3.3000480439240941E-2</v>
      </c>
      <c r="J10" s="28"/>
      <c r="K10" s="96">
        <f t="shared" si="0"/>
        <v>2.6517759504345834E-2</v>
      </c>
      <c r="L10" s="96">
        <f t="shared" si="1"/>
        <v>-4.1050418097338857E-2</v>
      </c>
    </row>
    <row r="11" spans="1:12" x14ac:dyDescent="0.2">
      <c r="B11" s="37" t="s">
        <v>69</v>
      </c>
      <c r="C11" s="38">
        <v>2.6563838903170524E-2</v>
      </c>
      <c r="D11" s="39">
        <v>0.16083931433445467</v>
      </c>
      <c r="E11" s="40">
        <v>2334</v>
      </c>
      <c r="F11" s="41">
        <v>0</v>
      </c>
      <c r="G11" s="28"/>
      <c r="H11" s="37" t="s">
        <v>69</v>
      </c>
      <c r="I11" s="53">
        <v>1.9970252330156452E-2</v>
      </c>
      <c r="J11" s="28"/>
      <c r="K11" s="96">
        <f t="shared" si="0"/>
        <v>0.12086451527627635</v>
      </c>
      <c r="L11" s="96">
        <f t="shared" si="1"/>
        <v>-3.2982394133490908E-3</v>
      </c>
    </row>
    <row r="12" spans="1:12" x14ac:dyDescent="0.2">
      <c r="B12" s="37" t="s">
        <v>70</v>
      </c>
      <c r="C12" s="38">
        <v>2.4850042844901457E-2</v>
      </c>
      <c r="D12" s="39">
        <v>0.15570133289182725</v>
      </c>
      <c r="E12" s="40">
        <v>2334</v>
      </c>
      <c r="F12" s="41">
        <v>0</v>
      </c>
      <c r="G12" s="28"/>
      <c r="H12" s="37" t="s">
        <v>70</v>
      </c>
      <c r="I12" s="53">
        <v>-1.0369655001552354E-2</v>
      </c>
      <c r="J12" s="28"/>
      <c r="K12" s="96">
        <f t="shared" si="0"/>
        <v>-6.4944650393597939E-2</v>
      </c>
      <c r="L12" s="96">
        <f t="shared" si="1"/>
        <v>1.6550042718930934E-3</v>
      </c>
    </row>
    <row r="13" spans="1:12" x14ac:dyDescent="0.2">
      <c r="B13" s="37" t="s">
        <v>71</v>
      </c>
      <c r="C13" s="38">
        <v>6.4267352185089976E-3</v>
      </c>
      <c r="D13" s="39">
        <v>7.9926023908240149E-2</v>
      </c>
      <c r="E13" s="40">
        <v>2334</v>
      </c>
      <c r="F13" s="41">
        <v>0</v>
      </c>
      <c r="G13" s="28"/>
      <c r="H13" s="37" t="s">
        <v>71</v>
      </c>
      <c r="I13" s="53">
        <v>-7.3997345034778591E-3</v>
      </c>
      <c r="J13" s="28"/>
      <c r="K13" s="96">
        <f t="shared" si="0"/>
        <v>-9.1987290367121E-2</v>
      </c>
      <c r="L13" s="96">
        <f t="shared" si="1"/>
        <v>5.9500187818318888E-4</v>
      </c>
    </row>
    <row r="14" spans="1:12" x14ac:dyDescent="0.2">
      <c r="B14" s="37" t="s">
        <v>121</v>
      </c>
      <c r="C14" s="38">
        <v>4.6700942587832049E-2</v>
      </c>
      <c r="D14" s="39">
        <v>0.21104276168622971</v>
      </c>
      <c r="E14" s="40">
        <v>2334</v>
      </c>
      <c r="F14" s="41">
        <v>0</v>
      </c>
      <c r="G14" s="28"/>
      <c r="H14" s="37" t="s">
        <v>121</v>
      </c>
      <c r="I14" s="53">
        <v>-1.9574779303699642E-2</v>
      </c>
      <c r="J14" s="28"/>
      <c r="K14" s="96">
        <f t="shared" si="0"/>
        <v>-8.8421031406952372E-2</v>
      </c>
      <c r="L14" s="96">
        <f t="shared" si="1"/>
        <v>4.3316370442057573E-3</v>
      </c>
    </row>
    <row r="15" spans="1:12" x14ac:dyDescent="0.2">
      <c r="B15" s="37" t="s">
        <v>122</v>
      </c>
      <c r="C15" s="38">
        <v>4.2844901456726652E-4</v>
      </c>
      <c r="D15" s="39">
        <v>2.0699009990028102E-2</v>
      </c>
      <c r="E15" s="40">
        <v>2334</v>
      </c>
      <c r="F15" s="41">
        <v>0</v>
      </c>
      <c r="G15" s="28"/>
      <c r="H15" s="37" t="s">
        <v>122</v>
      </c>
      <c r="I15" s="53">
        <v>-3.1646960363523611E-3</v>
      </c>
      <c r="J15" s="28"/>
      <c r="K15" s="96">
        <f t="shared" si="0"/>
        <v>-0.15282567267604311</v>
      </c>
      <c r="L15" s="96">
        <f t="shared" si="1"/>
        <v>6.550607487185731E-5</v>
      </c>
    </row>
    <row r="16" spans="1:12" ht="24" x14ac:dyDescent="0.2">
      <c r="B16" s="37" t="s">
        <v>49</v>
      </c>
      <c r="C16" s="38">
        <v>0.24507283633247642</v>
      </c>
      <c r="D16" s="39">
        <v>0.4302225510953499</v>
      </c>
      <c r="E16" s="40">
        <v>2334</v>
      </c>
      <c r="F16" s="41">
        <v>0</v>
      </c>
      <c r="G16" s="28"/>
      <c r="H16" s="37" t="s">
        <v>49</v>
      </c>
      <c r="I16" s="53">
        <v>-5.2921875806104579E-2</v>
      </c>
      <c r="J16" s="28"/>
      <c r="K16" s="96">
        <f t="shared" si="0"/>
        <v>-9.2863940991816815E-2</v>
      </c>
      <c r="L16" s="96">
        <f t="shared" si="1"/>
        <v>3.0146523409375264E-2</v>
      </c>
    </row>
    <row r="17" spans="2:12" x14ac:dyDescent="0.2">
      <c r="B17" s="37" t="s">
        <v>50</v>
      </c>
      <c r="C17" s="38">
        <v>2.1422450728363325E-3</v>
      </c>
      <c r="D17" s="39">
        <v>4.6244698377273477E-2</v>
      </c>
      <c r="E17" s="40">
        <v>2334</v>
      </c>
      <c r="F17" s="41">
        <v>0</v>
      </c>
      <c r="G17" s="28"/>
      <c r="H17" s="37" t="s">
        <v>50</v>
      </c>
      <c r="I17" s="53">
        <v>1.2889630877739861E-2</v>
      </c>
      <c r="J17" s="28"/>
      <c r="K17" s="96">
        <f t="shared" si="0"/>
        <v>0.27812957119041914</v>
      </c>
      <c r="L17" s="96">
        <f t="shared" si="1"/>
        <v>-5.9710083982485868E-4</v>
      </c>
    </row>
    <row r="18" spans="2:12" x14ac:dyDescent="0.2">
      <c r="B18" s="37" t="s">
        <v>123</v>
      </c>
      <c r="C18" s="38">
        <v>8.5689802913453302E-3</v>
      </c>
      <c r="D18" s="39">
        <v>9.2191075162143851E-2</v>
      </c>
      <c r="E18" s="40">
        <v>2334</v>
      </c>
      <c r="F18" s="41">
        <v>0</v>
      </c>
      <c r="G18" s="28"/>
      <c r="H18" s="37" t="s">
        <v>123</v>
      </c>
      <c r="I18" s="53">
        <v>4.2237789886114638E-2</v>
      </c>
      <c r="J18" s="28"/>
      <c r="K18" s="96">
        <f t="shared" si="0"/>
        <v>0.45422894812084691</v>
      </c>
      <c r="L18" s="96">
        <f t="shared" si="1"/>
        <v>-3.9259200356166549E-3</v>
      </c>
    </row>
    <row r="19" spans="2:12" x14ac:dyDescent="0.2">
      <c r="B19" s="37" t="s">
        <v>73</v>
      </c>
      <c r="C19" s="38">
        <v>3.3419023136246784E-2</v>
      </c>
      <c r="D19" s="39">
        <v>0.17976662038158811</v>
      </c>
      <c r="E19" s="40">
        <v>2334</v>
      </c>
      <c r="F19" s="41">
        <v>0</v>
      </c>
      <c r="G19" s="28"/>
      <c r="H19" s="37" t="s">
        <v>73</v>
      </c>
      <c r="I19" s="53">
        <v>8.423888899709224E-2</v>
      </c>
      <c r="J19" s="28"/>
      <c r="K19" s="96">
        <f t="shared" si="0"/>
        <v>0.45294119366481789</v>
      </c>
      <c r="L19" s="96">
        <f t="shared" si="1"/>
        <v>-1.5660200844794234E-2</v>
      </c>
    </row>
    <row r="20" spans="2:12" x14ac:dyDescent="0.2">
      <c r="B20" s="37" t="s">
        <v>74</v>
      </c>
      <c r="C20" s="38">
        <v>1.0711225364181662E-2</v>
      </c>
      <c r="D20" s="39">
        <v>0.10296133749735148</v>
      </c>
      <c r="E20" s="40">
        <v>2334</v>
      </c>
      <c r="F20" s="41">
        <v>0</v>
      </c>
      <c r="G20" s="28"/>
      <c r="H20" s="37" t="s">
        <v>74</v>
      </c>
      <c r="I20" s="53">
        <v>1.8696708668857222E-2</v>
      </c>
      <c r="J20" s="28"/>
      <c r="K20" s="96">
        <f t="shared" ref="K20:K65" si="2">((1-C20)/D20)*I20</f>
        <v>0.17964455841701196</v>
      </c>
      <c r="L20" s="96">
        <f t="shared" ref="L20:L65" si="3">((0-C20)/D20)*I20</f>
        <v>-1.9450471894436115E-3</v>
      </c>
    </row>
    <row r="21" spans="2:12" ht="24" x14ac:dyDescent="0.2">
      <c r="B21" s="37" t="s">
        <v>124</v>
      </c>
      <c r="C21" s="38">
        <v>1.7137960582690661E-3</v>
      </c>
      <c r="D21" s="39">
        <v>4.1371394602675922E-2</v>
      </c>
      <c r="E21" s="40">
        <v>2334</v>
      </c>
      <c r="F21" s="41">
        <v>0</v>
      </c>
      <c r="G21" s="28"/>
      <c r="H21" s="37" t="s">
        <v>124</v>
      </c>
      <c r="I21" s="53">
        <v>5.7322307349003659E-3</v>
      </c>
      <c r="J21" s="28"/>
      <c r="K21" s="96">
        <f t="shared" si="2"/>
        <v>0.13831795895252894</v>
      </c>
      <c r="L21" s="96">
        <f t="shared" si="3"/>
        <v>-2.3745572352365483E-4</v>
      </c>
    </row>
    <row r="22" spans="2:12" x14ac:dyDescent="0.2">
      <c r="B22" s="37" t="s">
        <v>75</v>
      </c>
      <c r="C22" s="38">
        <v>5.5698371893744643E-3</v>
      </c>
      <c r="D22" s="39">
        <v>7.4439157838403894E-2</v>
      </c>
      <c r="E22" s="40">
        <v>2334</v>
      </c>
      <c r="F22" s="41">
        <v>0</v>
      </c>
      <c r="G22" s="28"/>
      <c r="H22" s="37" t="s">
        <v>75</v>
      </c>
      <c r="I22" s="53">
        <v>3.3496471565004527E-3</v>
      </c>
      <c r="J22" s="28"/>
      <c r="K22" s="96">
        <f t="shared" si="2"/>
        <v>4.4747821763754608E-2</v>
      </c>
      <c r="L22" s="96">
        <f t="shared" si="3"/>
        <v>-2.5063407278277028E-4</v>
      </c>
    </row>
    <row r="23" spans="2:12" x14ac:dyDescent="0.2">
      <c r="B23" s="37" t="s">
        <v>76</v>
      </c>
      <c r="C23" s="38">
        <v>1.8423307626392459E-2</v>
      </c>
      <c r="D23" s="39">
        <v>0.13450516981933666</v>
      </c>
      <c r="E23" s="40">
        <v>2334</v>
      </c>
      <c r="F23" s="41">
        <v>0</v>
      </c>
      <c r="G23" s="28"/>
      <c r="H23" s="37" t="s">
        <v>76</v>
      </c>
      <c r="I23" s="53">
        <v>9.6986964034032948E-3</v>
      </c>
      <c r="J23" s="28"/>
      <c r="K23" s="96">
        <f t="shared" si="2"/>
        <v>7.0778055213605612E-2</v>
      </c>
      <c r="L23" s="96">
        <f t="shared" si="3"/>
        <v>-1.3284401458686344E-3</v>
      </c>
    </row>
    <row r="24" spans="2:12" x14ac:dyDescent="0.2">
      <c r="B24" s="37" t="s">
        <v>77</v>
      </c>
      <c r="C24" s="38">
        <v>3.5989717223650387E-2</v>
      </c>
      <c r="D24" s="39">
        <v>0.18630439784253877</v>
      </c>
      <c r="E24" s="40">
        <v>2334</v>
      </c>
      <c r="F24" s="41">
        <v>0</v>
      </c>
      <c r="G24" s="28"/>
      <c r="H24" s="37" t="s">
        <v>77</v>
      </c>
      <c r="I24" s="53">
        <v>7.3654046418983338E-3</v>
      </c>
      <c r="J24" s="28"/>
      <c r="K24" s="96">
        <f t="shared" si="2"/>
        <v>3.8111423529570795E-2</v>
      </c>
      <c r="L24" s="96">
        <f t="shared" si="3"/>
        <v>-1.4228264784373098E-3</v>
      </c>
    </row>
    <row r="25" spans="2:12" x14ac:dyDescent="0.2">
      <c r="B25" s="37" t="s">
        <v>125</v>
      </c>
      <c r="C25" s="38">
        <v>1.2853470437017994E-3</v>
      </c>
      <c r="D25" s="39">
        <v>3.5836366448796265E-2</v>
      </c>
      <c r="E25" s="40">
        <v>2334</v>
      </c>
      <c r="F25" s="41">
        <v>0</v>
      </c>
      <c r="G25" s="28"/>
      <c r="H25" s="37" t="s">
        <v>125</v>
      </c>
      <c r="I25" s="53">
        <v>5.8596949486239124E-3</v>
      </c>
      <c r="J25" s="28"/>
      <c r="K25" s="96">
        <f t="shared" si="2"/>
        <v>0.16330235978043128</v>
      </c>
      <c r="L25" s="96">
        <f t="shared" si="3"/>
        <v>-2.1017034720776227E-4</v>
      </c>
    </row>
    <row r="26" spans="2:12" x14ac:dyDescent="0.2">
      <c r="B26" s="37" t="s">
        <v>78</v>
      </c>
      <c r="C26" s="38">
        <v>1.1996572407883462E-2</v>
      </c>
      <c r="D26" s="39">
        <v>0.10889322794949828</v>
      </c>
      <c r="E26" s="40">
        <v>2334</v>
      </c>
      <c r="F26" s="41">
        <v>0</v>
      </c>
      <c r="G26" s="28"/>
      <c r="H26" s="37" t="s">
        <v>78</v>
      </c>
      <c r="I26" s="53">
        <v>2.2348909830181103E-3</v>
      </c>
      <c r="J26" s="28"/>
      <c r="K26" s="96">
        <f t="shared" si="2"/>
        <v>2.027747724165781E-2</v>
      </c>
      <c r="L26" s="96">
        <f t="shared" si="3"/>
        <v>-2.4621394742689449E-4</v>
      </c>
    </row>
    <row r="27" spans="2:12" x14ac:dyDescent="0.2">
      <c r="B27" s="37" t="s">
        <v>79</v>
      </c>
      <c r="C27" s="38">
        <v>0.61096829477292203</v>
      </c>
      <c r="D27" s="39">
        <v>0.48763502494605426</v>
      </c>
      <c r="E27" s="40">
        <v>2334</v>
      </c>
      <c r="F27" s="41">
        <v>0</v>
      </c>
      <c r="G27" s="28"/>
      <c r="H27" s="37" t="s">
        <v>79</v>
      </c>
      <c r="I27" s="53">
        <v>-7.0483906733931539E-2</v>
      </c>
      <c r="J27" s="28"/>
      <c r="K27" s="96">
        <f t="shared" si="2"/>
        <v>-5.6231552339377516E-2</v>
      </c>
      <c r="L27" s="96">
        <f t="shared" si="3"/>
        <v>8.8310785942678799E-2</v>
      </c>
    </row>
    <row r="28" spans="2:12" x14ac:dyDescent="0.2">
      <c r="B28" s="37" t="s">
        <v>80</v>
      </c>
      <c r="C28" s="38">
        <v>4.2844901456726652E-4</v>
      </c>
      <c r="D28" s="39">
        <v>2.0699009990028393E-2</v>
      </c>
      <c r="E28" s="40">
        <v>2334</v>
      </c>
      <c r="F28" s="41">
        <v>0</v>
      </c>
      <c r="G28" s="28"/>
      <c r="H28" s="37" t="s">
        <v>80</v>
      </c>
      <c r="I28" s="53">
        <v>6.5241716174292263E-3</v>
      </c>
      <c r="J28" s="28"/>
      <c r="K28" s="96">
        <f t="shared" si="2"/>
        <v>0.31505740350241385</v>
      </c>
      <c r="L28" s="96">
        <f t="shared" si="3"/>
        <v>-1.3504389348581821E-4</v>
      </c>
    </row>
    <row r="29" spans="2:12" x14ac:dyDescent="0.2">
      <c r="B29" s="37" t="s">
        <v>81</v>
      </c>
      <c r="C29" s="38">
        <v>2.570694087403599E-2</v>
      </c>
      <c r="D29" s="39">
        <v>0.15829349209270716</v>
      </c>
      <c r="E29" s="40">
        <v>2334</v>
      </c>
      <c r="F29" s="41">
        <v>0</v>
      </c>
      <c r="G29" s="28"/>
      <c r="H29" s="37" t="s">
        <v>81</v>
      </c>
      <c r="I29" s="53">
        <v>2.8709892800244597E-2</v>
      </c>
      <c r="J29" s="28"/>
      <c r="K29" s="96">
        <f t="shared" si="2"/>
        <v>0.17670877629730114</v>
      </c>
      <c r="L29" s="96">
        <f t="shared" si="3"/>
        <v>-4.6625006938601889E-3</v>
      </c>
    </row>
    <row r="30" spans="2:12" x14ac:dyDescent="0.2">
      <c r="B30" s="37" t="s">
        <v>82</v>
      </c>
      <c r="C30" s="38">
        <v>2.9562982005141389E-2</v>
      </c>
      <c r="D30" s="39">
        <v>0.16941460724425711</v>
      </c>
      <c r="E30" s="40">
        <v>2334</v>
      </c>
      <c r="F30" s="41">
        <v>0</v>
      </c>
      <c r="G30" s="28"/>
      <c r="H30" s="37" t="s">
        <v>82</v>
      </c>
      <c r="I30" s="53">
        <v>1.7697115430423637E-2</v>
      </c>
      <c r="J30" s="28"/>
      <c r="K30" s="96">
        <f t="shared" si="2"/>
        <v>0.10137222642584902</v>
      </c>
      <c r="L30" s="96">
        <f t="shared" si="3"/>
        <v>-3.0881605401252019E-3</v>
      </c>
    </row>
    <row r="31" spans="2:12" x14ac:dyDescent="0.2">
      <c r="B31" s="37" t="s">
        <v>83</v>
      </c>
      <c r="C31" s="38">
        <v>2.9991431019708655E-3</v>
      </c>
      <c r="D31" s="39">
        <v>5.4693966009289219E-2</v>
      </c>
      <c r="E31" s="40">
        <v>2334</v>
      </c>
      <c r="F31" s="41">
        <v>0</v>
      </c>
      <c r="G31" s="28"/>
      <c r="H31" s="37" t="s">
        <v>83</v>
      </c>
      <c r="I31" s="53">
        <v>5.1695504909132165E-3</v>
      </c>
      <c r="J31" s="28"/>
      <c r="K31" s="96">
        <f t="shared" si="2"/>
        <v>9.4234275648299864E-2</v>
      </c>
      <c r="L31" s="96">
        <f t="shared" si="3"/>
        <v>-2.8347225162788964E-4</v>
      </c>
    </row>
    <row r="32" spans="2:12" x14ac:dyDescent="0.2">
      <c r="B32" s="37" t="s">
        <v>84</v>
      </c>
      <c r="C32" s="38">
        <v>1.6709511568123392E-2</v>
      </c>
      <c r="D32" s="39">
        <v>0.12820821485429798</v>
      </c>
      <c r="E32" s="40">
        <v>2334</v>
      </c>
      <c r="F32" s="41">
        <v>0</v>
      </c>
      <c r="G32" s="28"/>
      <c r="H32" s="37" t="s">
        <v>84</v>
      </c>
      <c r="I32" s="53">
        <v>1.1600841477410093E-2</v>
      </c>
      <c r="J32" s="28"/>
      <c r="K32" s="96">
        <f t="shared" si="2"/>
        <v>8.8972435155631857E-2</v>
      </c>
      <c r="L32" s="96">
        <f t="shared" si="3"/>
        <v>-1.5119498784617177E-3</v>
      </c>
    </row>
    <row r="33" spans="2:12" x14ac:dyDescent="0.2">
      <c r="B33" s="37" t="s">
        <v>85</v>
      </c>
      <c r="C33" s="38">
        <v>8.4404455869751496E-2</v>
      </c>
      <c r="D33" s="39">
        <v>0.27805299598908817</v>
      </c>
      <c r="E33" s="40">
        <v>2334</v>
      </c>
      <c r="F33" s="41">
        <v>0</v>
      </c>
      <c r="G33" s="28"/>
      <c r="H33" s="37" t="s">
        <v>85</v>
      </c>
      <c r="I33" s="53">
        <v>1.1149187142924712E-2</v>
      </c>
      <c r="J33" s="28"/>
      <c r="K33" s="96">
        <f t="shared" si="2"/>
        <v>3.6712951185524097E-2</v>
      </c>
      <c r="L33" s="96">
        <f t="shared" si="3"/>
        <v>-3.3843946577202838E-3</v>
      </c>
    </row>
    <row r="34" spans="2:12" ht="24" x14ac:dyDescent="0.2">
      <c r="B34" s="37" t="s">
        <v>86</v>
      </c>
      <c r="C34" s="38">
        <v>8.9974293059125965E-2</v>
      </c>
      <c r="D34" s="39">
        <v>0.28620624665949074</v>
      </c>
      <c r="E34" s="40">
        <v>2334</v>
      </c>
      <c r="F34" s="41">
        <v>0</v>
      </c>
      <c r="G34" s="28"/>
      <c r="H34" s="37" t="s">
        <v>86</v>
      </c>
      <c r="I34" s="53">
        <v>3.3350824384213366E-3</v>
      </c>
      <c r="J34" s="28"/>
      <c r="K34" s="96">
        <f t="shared" si="2"/>
        <v>1.0604278519963003E-2</v>
      </c>
      <c r="L34" s="96">
        <f t="shared" si="3"/>
        <v>-1.0484456163805229E-3</v>
      </c>
    </row>
    <row r="35" spans="2:12" x14ac:dyDescent="0.2">
      <c r="B35" s="37" t="s">
        <v>87</v>
      </c>
      <c r="C35" s="38">
        <v>8.5689802913453304E-4</v>
      </c>
      <c r="D35" s="39">
        <v>2.9266546339658854E-2</v>
      </c>
      <c r="E35" s="40">
        <v>2334</v>
      </c>
      <c r="F35" s="41">
        <v>0</v>
      </c>
      <c r="G35" s="28"/>
      <c r="H35" s="37" t="s">
        <v>87</v>
      </c>
      <c r="I35" s="53">
        <v>2.7601843740131015E-3</v>
      </c>
      <c r="J35" s="28"/>
      <c r="K35" s="96">
        <f t="shared" si="2"/>
        <v>9.4231111025418923E-2</v>
      </c>
      <c r="L35" s="96">
        <f t="shared" si="3"/>
        <v>-8.0815704138438208E-5</v>
      </c>
    </row>
    <row r="36" spans="2:12" x14ac:dyDescent="0.2">
      <c r="B36" s="37" t="s">
        <v>88</v>
      </c>
      <c r="C36" s="38">
        <v>1.9280205655526992E-2</v>
      </c>
      <c r="D36" s="39">
        <v>0.13753757347442092</v>
      </c>
      <c r="E36" s="40">
        <v>2334</v>
      </c>
      <c r="F36" s="41">
        <v>0</v>
      </c>
      <c r="G36" s="28"/>
      <c r="H36" s="37" t="s">
        <v>88</v>
      </c>
      <c r="I36" s="53">
        <v>7.4339209939440834E-4</v>
      </c>
      <c r="J36" s="28"/>
      <c r="K36" s="96">
        <f t="shared" si="2"/>
        <v>5.3008012895543761E-3</v>
      </c>
      <c r="L36" s="96">
        <f t="shared" si="3"/>
        <v>-1.0420972390998119E-4</v>
      </c>
    </row>
    <row r="37" spans="2:12" ht="24" x14ac:dyDescent="0.2">
      <c r="B37" s="37" t="s">
        <v>128</v>
      </c>
      <c r="C37" s="38">
        <v>4.2844901456726652E-4</v>
      </c>
      <c r="D37" s="39">
        <v>2.0699009990028019E-2</v>
      </c>
      <c r="E37" s="40">
        <v>2334</v>
      </c>
      <c r="F37" s="41">
        <v>0</v>
      </c>
      <c r="G37" s="28"/>
      <c r="H37" s="37" t="s">
        <v>128</v>
      </c>
      <c r="I37" s="53">
        <v>1.7704094280056332E-2</v>
      </c>
      <c r="J37" s="28"/>
      <c r="K37" s="96">
        <f t="shared" si="2"/>
        <v>0.85494470444884696</v>
      </c>
      <c r="L37" s="96">
        <f t="shared" si="3"/>
        <v>-3.6645722436727264E-4</v>
      </c>
    </row>
    <row r="38" spans="2:12" x14ac:dyDescent="0.2">
      <c r="B38" s="37" t="s">
        <v>129</v>
      </c>
      <c r="C38" s="38">
        <v>0.11139674378748929</v>
      </c>
      <c r="D38" s="39">
        <v>0.31469022631885063</v>
      </c>
      <c r="E38" s="40">
        <v>2334</v>
      </c>
      <c r="F38" s="41">
        <v>0</v>
      </c>
      <c r="G38" s="28"/>
      <c r="H38" s="37" t="s">
        <v>129</v>
      </c>
      <c r="I38" s="53">
        <v>0.10760732626821916</v>
      </c>
      <c r="J38" s="28"/>
      <c r="K38" s="96">
        <f t="shared" si="2"/>
        <v>0.30385506926223121</v>
      </c>
      <c r="L38" s="96">
        <f t="shared" si="3"/>
        <v>-3.8091763745506324E-2</v>
      </c>
    </row>
    <row r="39" spans="2:12" x14ac:dyDescent="0.2">
      <c r="B39" s="37" t="s">
        <v>130</v>
      </c>
      <c r="C39" s="38">
        <v>9.1259640102827763E-2</v>
      </c>
      <c r="D39" s="39">
        <v>0.28803969390136552</v>
      </c>
      <c r="E39" s="40">
        <v>2334</v>
      </c>
      <c r="F39" s="41">
        <v>0</v>
      </c>
      <c r="G39" s="28"/>
      <c r="H39" s="37" t="s">
        <v>130</v>
      </c>
      <c r="I39" s="53">
        <v>1.4916250766181756E-2</v>
      </c>
      <c r="J39" s="28"/>
      <c r="K39" s="96">
        <f t="shared" si="2"/>
        <v>4.7059483038536236E-2</v>
      </c>
      <c r="L39" s="96">
        <f t="shared" si="3"/>
        <v>-4.7259169670948696E-3</v>
      </c>
    </row>
    <row r="40" spans="2:12" x14ac:dyDescent="0.2">
      <c r="B40" s="37" t="s">
        <v>131</v>
      </c>
      <c r="C40" s="38">
        <v>0.78491859468723224</v>
      </c>
      <c r="D40" s="39">
        <v>0.41096685604208094</v>
      </c>
      <c r="E40" s="40">
        <v>2334</v>
      </c>
      <c r="F40" s="41">
        <v>0</v>
      </c>
      <c r="G40" s="28"/>
      <c r="H40" s="37" t="s">
        <v>131</v>
      </c>
      <c r="I40" s="53">
        <v>-9.5985977907847103E-2</v>
      </c>
      <c r="J40" s="28"/>
      <c r="K40" s="96">
        <f t="shared" si="2"/>
        <v>-5.0234705585664341E-2</v>
      </c>
      <c r="L40" s="96">
        <f t="shared" si="3"/>
        <v>0.18332665464728501</v>
      </c>
    </row>
    <row r="41" spans="2:12" x14ac:dyDescent="0.2">
      <c r="B41" s="37" t="s">
        <v>132</v>
      </c>
      <c r="C41" s="38">
        <v>1.1996572407883462E-2</v>
      </c>
      <c r="D41" s="39">
        <v>0.10889322794949677</v>
      </c>
      <c r="E41" s="40">
        <v>2334</v>
      </c>
      <c r="F41" s="41">
        <v>0</v>
      </c>
      <c r="G41" s="28"/>
      <c r="H41" s="37" t="s">
        <v>132</v>
      </c>
      <c r="I41" s="53">
        <v>8.4592237380657059E-3</v>
      </c>
      <c r="J41" s="28"/>
      <c r="K41" s="96">
        <f t="shared" si="2"/>
        <v>7.6751715468052095E-2</v>
      </c>
      <c r="L41" s="96">
        <f t="shared" si="3"/>
        <v>-9.3193756856264464E-4</v>
      </c>
    </row>
    <row r="42" spans="2:12" x14ac:dyDescent="0.2">
      <c r="B42" s="37" t="s">
        <v>134</v>
      </c>
      <c r="C42" s="38">
        <v>0.11953727506426735</v>
      </c>
      <c r="D42" s="39">
        <v>0.32448917965646451</v>
      </c>
      <c r="E42" s="40">
        <v>2334</v>
      </c>
      <c r="F42" s="41">
        <v>0</v>
      </c>
      <c r="G42" s="28"/>
      <c r="H42" s="37" t="s">
        <v>134</v>
      </c>
      <c r="I42" s="53">
        <v>0.11040281127978421</v>
      </c>
      <c r="J42" s="28"/>
      <c r="K42" s="96">
        <f t="shared" si="2"/>
        <v>0.29956487351250177</v>
      </c>
      <c r="L42" s="96">
        <f t="shared" si="3"/>
        <v>-4.0670851440383453E-2</v>
      </c>
    </row>
    <row r="43" spans="2:12" x14ac:dyDescent="0.2">
      <c r="B43" s="37" t="s">
        <v>135</v>
      </c>
      <c r="C43" s="38">
        <v>0.83376178234790055</v>
      </c>
      <c r="D43" s="39">
        <v>0.37237411624320949</v>
      </c>
      <c r="E43" s="40">
        <v>2334</v>
      </c>
      <c r="F43" s="41">
        <v>0</v>
      </c>
      <c r="G43" s="28"/>
      <c r="H43" s="37" t="s">
        <v>135</v>
      </c>
      <c r="I43" s="53">
        <v>-0.10086666821922292</v>
      </c>
      <c r="J43" s="28"/>
      <c r="K43" s="96">
        <f t="shared" si="2"/>
        <v>-4.5029701082439449E-2</v>
      </c>
      <c r="L43" s="96">
        <f t="shared" si="3"/>
        <v>0.22584484099594623</v>
      </c>
    </row>
    <row r="44" spans="2:12" ht="24" x14ac:dyDescent="0.2">
      <c r="B44" s="37" t="s">
        <v>136</v>
      </c>
      <c r="C44" s="38">
        <v>3.4275921165381321E-2</v>
      </c>
      <c r="D44" s="39">
        <v>0.18197601654806428</v>
      </c>
      <c r="E44" s="40">
        <v>2334</v>
      </c>
      <c r="F44" s="41">
        <v>0</v>
      </c>
      <c r="G44" s="28"/>
      <c r="H44" s="37" t="s">
        <v>136</v>
      </c>
      <c r="I44" s="53">
        <v>2.4619143661390461E-3</v>
      </c>
      <c r="J44" s="28"/>
      <c r="K44" s="96">
        <f t="shared" si="2"/>
        <v>1.3065073236073288E-2</v>
      </c>
      <c r="L44" s="96">
        <f t="shared" si="3"/>
        <v>-4.6371156117385235E-4</v>
      </c>
    </row>
    <row r="45" spans="2:12" x14ac:dyDescent="0.2">
      <c r="B45" s="37" t="s">
        <v>90</v>
      </c>
      <c r="C45" s="38">
        <v>6.8123393316195366E-2</v>
      </c>
      <c r="D45" s="39">
        <v>0.25201152218428441</v>
      </c>
      <c r="E45" s="40">
        <v>2334</v>
      </c>
      <c r="F45" s="41">
        <v>0</v>
      </c>
      <c r="G45" s="28"/>
      <c r="H45" s="37" t="s">
        <v>90</v>
      </c>
      <c r="I45" s="53">
        <v>7.081208473233247E-2</v>
      </c>
      <c r="J45" s="28"/>
      <c r="K45" s="96">
        <f t="shared" si="2"/>
        <v>0.2618456674545141</v>
      </c>
      <c r="L45" s="96">
        <f t="shared" si="3"/>
        <v>-1.9141821207019648E-2</v>
      </c>
    </row>
    <row r="46" spans="2:12" x14ac:dyDescent="0.2">
      <c r="B46" s="37" t="s">
        <v>137</v>
      </c>
      <c r="C46" s="38">
        <v>4.2416452442159386E-2</v>
      </c>
      <c r="D46" s="39">
        <v>0.20158052213572814</v>
      </c>
      <c r="E46" s="40">
        <v>2334</v>
      </c>
      <c r="F46" s="41">
        <v>0</v>
      </c>
      <c r="G46" s="28"/>
      <c r="H46" s="37" t="s">
        <v>137</v>
      </c>
      <c r="I46" s="53">
        <v>6.920619760762492E-2</v>
      </c>
      <c r="J46" s="28"/>
      <c r="K46" s="96">
        <f t="shared" si="2"/>
        <v>0.32875555393926914</v>
      </c>
      <c r="L46" s="96">
        <f t="shared" si="3"/>
        <v>-1.4562326550330044E-2</v>
      </c>
    </row>
    <row r="47" spans="2:12" x14ac:dyDescent="0.2">
      <c r="B47" s="37" t="s">
        <v>138</v>
      </c>
      <c r="C47" s="38">
        <v>0.40488431876606684</v>
      </c>
      <c r="D47" s="39">
        <v>0.4909748338889135</v>
      </c>
      <c r="E47" s="40">
        <v>2334</v>
      </c>
      <c r="F47" s="41">
        <v>0</v>
      </c>
      <c r="G47" s="28"/>
      <c r="H47" s="37" t="s">
        <v>138</v>
      </c>
      <c r="I47" s="53">
        <v>4.2420003252878431E-2</v>
      </c>
      <c r="J47" s="28"/>
      <c r="K47" s="96">
        <f t="shared" si="2"/>
        <v>5.1417725291179016E-2</v>
      </c>
      <c r="L47" s="96">
        <f t="shared" si="3"/>
        <v>-3.4981821742378821E-2</v>
      </c>
    </row>
    <row r="48" spans="2:12" x14ac:dyDescent="0.2">
      <c r="B48" s="37" t="s">
        <v>91</v>
      </c>
      <c r="C48" s="38">
        <v>5.9982862039417309E-3</v>
      </c>
      <c r="D48" s="39">
        <v>7.7232521685992442E-2</v>
      </c>
      <c r="E48" s="40">
        <v>2334</v>
      </c>
      <c r="F48" s="41">
        <v>0</v>
      </c>
      <c r="G48" s="28"/>
      <c r="H48" s="37" t="s">
        <v>91</v>
      </c>
      <c r="I48" s="53">
        <v>-1.0203555879991883E-3</v>
      </c>
      <c r="J48" s="28"/>
      <c r="K48" s="96">
        <f t="shared" si="2"/>
        <v>-1.3132229545426437E-2</v>
      </c>
      <c r="L48" s="96">
        <f t="shared" si="3"/>
        <v>7.9246212774125054E-5</v>
      </c>
    </row>
    <row r="49" spans="2:12" x14ac:dyDescent="0.2">
      <c r="B49" s="37" t="s">
        <v>139</v>
      </c>
      <c r="C49" s="38">
        <v>2.6135389888603255E-2</v>
      </c>
      <c r="D49" s="39">
        <v>0.15957205577569444</v>
      </c>
      <c r="E49" s="40">
        <v>2334</v>
      </c>
      <c r="F49" s="41">
        <v>0</v>
      </c>
      <c r="G49" s="28"/>
      <c r="H49" s="37" t="s">
        <v>139</v>
      </c>
      <c r="I49" s="53">
        <v>7.6517589624788149E-2</v>
      </c>
      <c r="J49" s="28"/>
      <c r="K49" s="96">
        <f t="shared" si="2"/>
        <v>0.46698510102141899</v>
      </c>
      <c r="L49" s="96">
        <f t="shared" si="3"/>
        <v>-1.2532376226267732E-2</v>
      </c>
    </row>
    <row r="50" spans="2:12" x14ac:dyDescent="0.2">
      <c r="B50" s="37" t="s">
        <v>140</v>
      </c>
      <c r="C50" s="38">
        <v>0.68380462724935731</v>
      </c>
      <c r="D50" s="39">
        <v>0.46508981517647779</v>
      </c>
      <c r="E50" s="40">
        <v>2334</v>
      </c>
      <c r="F50" s="41">
        <v>0</v>
      </c>
      <c r="G50" s="28"/>
      <c r="H50" s="37" t="s">
        <v>140</v>
      </c>
      <c r="I50" s="53">
        <v>5.1721527514231452E-2</v>
      </c>
      <c r="J50" s="28"/>
      <c r="K50" s="96">
        <f t="shared" si="2"/>
        <v>3.5163332195071798E-2</v>
      </c>
      <c r="L50" s="96">
        <f t="shared" si="3"/>
        <v>-7.6044279381212193E-2</v>
      </c>
    </row>
    <row r="51" spans="2:12" x14ac:dyDescent="0.2">
      <c r="B51" s="37" t="s">
        <v>141</v>
      </c>
      <c r="C51" s="38">
        <v>0.58183376178234791</v>
      </c>
      <c r="D51" s="39">
        <v>0.49336347974489031</v>
      </c>
      <c r="E51" s="40">
        <v>2334</v>
      </c>
      <c r="F51" s="41">
        <v>0</v>
      </c>
      <c r="G51" s="28"/>
      <c r="H51" s="37" t="s">
        <v>141</v>
      </c>
      <c r="I51" s="53">
        <v>5.0489303247183523E-2</v>
      </c>
      <c r="J51" s="28"/>
      <c r="K51" s="96">
        <f t="shared" si="2"/>
        <v>4.2793848502978259E-2</v>
      </c>
      <c r="L51" s="96">
        <f t="shared" si="3"/>
        <v>-5.9543080191643935E-2</v>
      </c>
    </row>
    <row r="52" spans="2:12" x14ac:dyDescent="0.2">
      <c r="B52" s="37" t="s">
        <v>142</v>
      </c>
      <c r="C52" s="38">
        <v>9.7686375321336755E-2</v>
      </c>
      <c r="D52" s="39">
        <v>0.29695374839692945</v>
      </c>
      <c r="E52" s="40">
        <v>2334</v>
      </c>
      <c r="F52" s="41">
        <v>0</v>
      </c>
      <c r="G52" s="28"/>
      <c r="H52" s="37" t="s">
        <v>142</v>
      </c>
      <c r="I52" s="53">
        <v>6.7005351945784358E-2</v>
      </c>
      <c r="J52" s="28"/>
      <c r="K52" s="96">
        <f t="shared" si="2"/>
        <v>0.20360019805594537</v>
      </c>
      <c r="L52" s="96">
        <f t="shared" si="3"/>
        <v>-2.204218668411944E-2</v>
      </c>
    </row>
    <row r="53" spans="2:12" x14ac:dyDescent="0.2">
      <c r="B53" s="37" t="s">
        <v>143</v>
      </c>
      <c r="C53" s="38">
        <v>0.83718937446443875</v>
      </c>
      <c r="D53" s="39">
        <v>0.36927191851752234</v>
      </c>
      <c r="E53" s="40">
        <v>2334</v>
      </c>
      <c r="F53" s="41">
        <v>0</v>
      </c>
      <c r="G53" s="28"/>
      <c r="H53" s="37" t="s">
        <v>143</v>
      </c>
      <c r="I53" s="53">
        <v>3.3763364037716036E-2</v>
      </c>
      <c r="J53" s="28"/>
      <c r="K53" s="96">
        <f t="shared" si="2"/>
        <v>1.4886142551087542E-2</v>
      </c>
      <c r="L53" s="96">
        <f t="shared" si="3"/>
        <v>-7.6546111960065943E-2</v>
      </c>
    </row>
    <row r="54" spans="2:12" x14ac:dyDescent="0.2">
      <c r="B54" s="37" t="s">
        <v>144</v>
      </c>
      <c r="C54" s="38">
        <v>1.7994858611825194E-2</v>
      </c>
      <c r="D54" s="39">
        <v>0.13296096442886143</v>
      </c>
      <c r="E54" s="40">
        <v>2334</v>
      </c>
      <c r="F54" s="41">
        <v>0</v>
      </c>
      <c r="G54" s="28"/>
      <c r="H54" s="37" t="s">
        <v>144</v>
      </c>
      <c r="I54" s="53">
        <v>1.2539432723992083E-2</v>
      </c>
      <c r="J54" s="28"/>
      <c r="K54" s="96">
        <f t="shared" si="2"/>
        <v>9.2612049393185916E-2</v>
      </c>
      <c r="L54" s="96">
        <f t="shared" si="3"/>
        <v>-1.6970794391421504E-3</v>
      </c>
    </row>
    <row r="55" spans="2:12" x14ac:dyDescent="0.2">
      <c r="B55" s="37" t="s">
        <v>145</v>
      </c>
      <c r="C55" s="38">
        <v>3.6846615252784917E-2</v>
      </c>
      <c r="D55" s="39">
        <v>0.18842545984275957</v>
      </c>
      <c r="E55" s="40">
        <v>2334</v>
      </c>
      <c r="F55" s="41">
        <v>0</v>
      </c>
      <c r="G55" s="28"/>
      <c r="H55" s="37" t="s">
        <v>145</v>
      </c>
      <c r="I55" s="53">
        <v>7.8287772627280261E-2</v>
      </c>
      <c r="J55" s="28"/>
      <c r="K55" s="96">
        <f t="shared" si="2"/>
        <v>0.40017486624795306</v>
      </c>
      <c r="L55" s="96">
        <f t="shared" si="3"/>
        <v>-1.5309180826211726E-2</v>
      </c>
    </row>
    <row r="56" spans="2:12" x14ac:dyDescent="0.2">
      <c r="B56" s="37" t="s">
        <v>146</v>
      </c>
      <c r="C56" s="38">
        <v>1.8851756640959727E-2</v>
      </c>
      <c r="D56" s="39">
        <v>0.13603049680098386</v>
      </c>
      <c r="E56" s="40">
        <v>2334</v>
      </c>
      <c r="F56" s="41">
        <v>0</v>
      </c>
      <c r="G56" s="28"/>
      <c r="H56" s="37" t="s">
        <v>146</v>
      </c>
      <c r="I56" s="53">
        <v>4.4694582643308139E-2</v>
      </c>
      <c r="J56" s="28"/>
      <c r="K56" s="96">
        <f t="shared" si="2"/>
        <v>0.32236897077795618</v>
      </c>
      <c r="L56" s="96">
        <f t="shared" si="3"/>
        <v>-6.1939889581790718E-3</v>
      </c>
    </row>
    <row r="57" spans="2:12" x14ac:dyDescent="0.2">
      <c r="B57" s="37" t="s">
        <v>147</v>
      </c>
      <c r="C57" s="38">
        <v>0.82133676092544983</v>
      </c>
      <c r="D57" s="39">
        <v>0.38315216923054757</v>
      </c>
      <c r="E57" s="40">
        <v>2334</v>
      </c>
      <c r="F57" s="41">
        <v>0</v>
      </c>
      <c r="G57" s="28"/>
      <c r="H57" s="37" t="s">
        <v>147</v>
      </c>
      <c r="I57" s="53">
        <v>-4.7656959220530115E-3</v>
      </c>
      <c r="J57" s="28"/>
      <c r="K57" s="96">
        <f t="shared" si="2"/>
        <v>-2.2222363286844263E-3</v>
      </c>
      <c r="L57" s="96">
        <f t="shared" si="3"/>
        <v>1.0215892187261495E-2</v>
      </c>
    </row>
    <row r="58" spans="2:12" x14ac:dyDescent="0.2">
      <c r="B58" s="37" t="s">
        <v>92</v>
      </c>
      <c r="C58" s="38">
        <v>0.23436161096829478</v>
      </c>
      <c r="D58" s="39">
        <v>0.42368993203580291</v>
      </c>
      <c r="E58" s="40">
        <v>2334</v>
      </c>
      <c r="F58" s="41">
        <v>0</v>
      </c>
      <c r="G58" s="28"/>
      <c r="H58" s="37" t="s">
        <v>92</v>
      </c>
      <c r="I58" s="53">
        <v>4.845266290715932E-2</v>
      </c>
      <c r="J58" s="28"/>
      <c r="K58" s="96">
        <f t="shared" si="2"/>
        <v>8.7557470611312305E-2</v>
      </c>
      <c r="L58" s="96">
        <f t="shared" si="3"/>
        <v>-2.6801307456288656E-2</v>
      </c>
    </row>
    <row r="59" spans="2:12" x14ac:dyDescent="0.2">
      <c r="B59" s="37" t="s">
        <v>93</v>
      </c>
      <c r="C59" s="38">
        <v>1.456726649528706E-2</v>
      </c>
      <c r="D59" s="39">
        <v>0.1198382839089968</v>
      </c>
      <c r="E59" s="40">
        <v>2334</v>
      </c>
      <c r="F59" s="41">
        <v>0</v>
      </c>
      <c r="G59" s="28"/>
      <c r="H59" s="37" t="s">
        <v>93</v>
      </c>
      <c r="I59" s="53">
        <v>7.8309375556260361E-3</v>
      </c>
      <c r="J59" s="28"/>
      <c r="K59" s="96">
        <f t="shared" si="2"/>
        <v>6.4393964513087792E-2</v>
      </c>
      <c r="L59" s="96">
        <f t="shared" si="3"/>
        <v>-9.5191077975868908E-4</v>
      </c>
    </row>
    <row r="60" spans="2:12" x14ac:dyDescent="0.2">
      <c r="B60" s="37" t="s">
        <v>94</v>
      </c>
      <c r="C60" s="38">
        <v>0.1289631533847472</v>
      </c>
      <c r="D60" s="39">
        <v>0.33523097630079252</v>
      </c>
      <c r="E60" s="40">
        <v>2334</v>
      </c>
      <c r="F60" s="41">
        <v>0</v>
      </c>
      <c r="G60" s="28"/>
      <c r="H60" s="37" t="s">
        <v>94</v>
      </c>
      <c r="I60" s="53">
        <v>4.865089333627938E-2</v>
      </c>
      <c r="J60" s="28"/>
      <c r="K60" s="96">
        <f t="shared" si="2"/>
        <v>0.1264105160694472</v>
      </c>
      <c r="L60" s="96">
        <f t="shared" si="3"/>
        <v>-1.8715969177030795E-2</v>
      </c>
    </row>
    <row r="61" spans="2:12" x14ac:dyDescent="0.2">
      <c r="B61" s="37" t="s">
        <v>148</v>
      </c>
      <c r="C61" s="38">
        <v>8.2262210796915161E-2</v>
      </c>
      <c r="D61" s="39">
        <v>0.27482266855974763</v>
      </c>
      <c r="E61" s="40">
        <v>2334</v>
      </c>
      <c r="F61" s="41">
        <v>0</v>
      </c>
      <c r="G61" s="28"/>
      <c r="H61" s="37" t="s">
        <v>148</v>
      </c>
      <c r="I61" s="53">
        <v>6.1937779154568606E-2</v>
      </c>
      <c r="J61" s="28"/>
      <c r="K61" s="96">
        <f t="shared" si="2"/>
        <v>0.20683388603769731</v>
      </c>
      <c r="L61" s="96">
        <f t="shared" si="3"/>
        <v>-1.8539732081810405E-2</v>
      </c>
    </row>
    <row r="62" spans="2:12" x14ac:dyDescent="0.2">
      <c r="B62" s="37" t="s">
        <v>95</v>
      </c>
      <c r="C62" s="38">
        <v>1.3281919451585262E-2</v>
      </c>
      <c r="D62" s="39">
        <v>0.11450383188754955</v>
      </c>
      <c r="E62" s="40">
        <v>2334</v>
      </c>
      <c r="F62" s="41">
        <v>0</v>
      </c>
      <c r="G62" s="28"/>
      <c r="H62" s="37" t="s">
        <v>95</v>
      </c>
      <c r="I62" s="53">
        <v>2.6226770664108064E-2</v>
      </c>
      <c r="J62" s="28"/>
      <c r="K62" s="96">
        <f t="shared" si="2"/>
        <v>0.22600491513756968</v>
      </c>
      <c r="L62" s="96">
        <f t="shared" si="3"/>
        <v>-3.0421851364588193E-3</v>
      </c>
    </row>
    <row r="63" spans="2:12" x14ac:dyDescent="0.2">
      <c r="B63" s="37" t="s">
        <v>149</v>
      </c>
      <c r="C63" s="38">
        <v>2.6563838903170524E-2</v>
      </c>
      <c r="D63" s="39">
        <v>0.16083931433445453</v>
      </c>
      <c r="E63" s="40">
        <v>2334</v>
      </c>
      <c r="F63" s="41">
        <v>0</v>
      </c>
      <c r="G63" s="28"/>
      <c r="H63" s="37" t="s">
        <v>149</v>
      </c>
      <c r="I63" s="53">
        <v>-4.5757052512524817E-3</v>
      </c>
      <c r="J63" s="28"/>
      <c r="K63" s="96">
        <f t="shared" si="2"/>
        <v>-2.7693210285811714E-2</v>
      </c>
      <c r="L63" s="96">
        <f t="shared" si="3"/>
        <v>7.5571260463042523E-4</v>
      </c>
    </row>
    <row r="64" spans="2:12" x14ac:dyDescent="0.2">
      <c r="B64" s="37" t="s">
        <v>150</v>
      </c>
      <c r="C64" s="38">
        <v>6.4267352185089976E-3</v>
      </c>
      <c r="D64" s="39">
        <v>7.9926023908240315E-2</v>
      </c>
      <c r="E64" s="40">
        <v>2334</v>
      </c>
      <c r="F64" s="41">
        <v>0</v>
      </c>
      <c r="G64" s="28"/>
      <c r="H64" s="37" t="s">
        <v>150</v>
      </c>
      <c r="I64" s="53">
        <v>1.3692918304626659E-2</v>
      </c>
      <c r="J64" s="28"/>
      <c r="K64" s="96">
        <f t="shared" si="2"/>
        <v>0.17021887088907836</v>
      </c>
      <c r="L64" s="96">
        <f t="shared" si="3"/>
        <v>-1.1010276254144783E-3</v>
      </c>
    </row>
    <row r="65" spans="2:12" x14ac:dyDescent="0.2">
      <c r="B65" s="37" t="s">
        <v>151</v>
      </c>
      <c r="C65" s="38">
        <v>0.77420736932305056</v>
      </c>
      <c r="D65" s="39">
        <v>0.41819283592752693</v>
      </c>
      <c r="E65" s="40">
        <v>2334</v>
      </c>
      <c r="F65" s="41">
        <v>0</v>
      </c>
      <c r="G65" s="28"/>
      <c r="H65" s="37" t="s">
        <v>151</v>
      </c>
      <c r="I65" s="53">
        <v>4.7844711557124484E-2</v>
      </c>
      <c r="J65" s="28"/>
      <c r="K65" s="96">
        <f t="shared" si="2"/>
        <v>2.5832540298072314E-2</v>
      </c>
      <c r="L65" s="96">
        <f t="shared" si="3"/>
        <v>-8.8575712179538274E-2</v>
      </c>
    </row>
    <row r="66" spans="2:12" x14ac:dyDescent="0.2">
      <c r="B66" s="37" t="s">
        <v>152</v>
      </c>
      <c r="C66" s="38">
        <v>7.6692373607540706E-2</v>
      </c>
      <c r="D66" s="39">
        <v>0.26615973624282102</v>
      </c>
      <c r="E66" s="40">
        <v>2334</v>
      </c>
      <c r="F66" s="41">
        <v>0</v>
      </c>
      <c r="G66" s="28"/>
      <c r="H66" s="37" t="s">
        <v>152</v>
      </c>
      <c r="I66" s="53">
        <v>5.0995534395614904E-2</v>
      </c>
      <c r="J66" s="28"/>
      <c r="K66" s="96">
        <f t="shared" si="0"/>
        <v>0.17690341328139261</v>
      </c>
      <c r="L66" s="96">
        <f t="shared" si="1"/>
        <v>-1.4694065418732843E-2</v>
      </c>
    </row>
    <row r="67" spans="2:12" x14ac:dyDescent="0.2">
      <c r="B67" s="37" t="s">
        <v>153</v>
      </c>
      <c r="C67" s="38">
        <v>0.66323907455012854</v>
      </c>
      <c r="D67" s="39">
        <v>0.47270365022166322</v>
      </c>
      <c r="E67" s="40">
        <v>2334</v>
      </c>
      <c r="F67" s="41">
        <v>0</v>
      </c>
      <c r="G67" s="28"/>
      <c r="H67" s="37" t="s">
        <v>153</v>
      </c>
      <c r="I67" s="53">
        <v>-0.10309219175806342</v>
      </c>
      <c r="J67" s="28"/>
      <c r="K67" s="96">
        <f t="shared" si="0"/>
        <v>-7.3444370245123194E-2</v>
      </c>
      <c r="L67" s="96">
        <f t="shared" si="1"/>
        <v>0.14464616429955562</v>
      </c>
    </row>
    <row r="68" spans="2:12" x14ac:dyDescent="0.2">
      <c r="B68" s="37" t="s">
        <v>96</v>
      </c>
      <c r="C68" s="38">
        <v>4.7129391602399318E-3</v>
      </c>
      <c r="D68" s="39">
        <v>6.8503561686002995E-2</v>
      </c>
      <c r="E68" s="40">
        <v>2334</v>
      </c>
      <c r="F68" s="41">
        <v>0</v>
      </c>
      <c r="G68" s="28"/>
      <c r="H68" s="37" t="s">
        <v>96</v>
      </c>
      <c r="I68" s="53">
        <v>-4.9125523155182623E-3</v>
      </c>
      <c r="J68" s="28"/>
      <c r="K68" s="96">
        <f t="shared" si="0"/>
        <v>-7.1374387477034743E-2</v>
      </c>
      <c r="L68" s="96">
        <f t="shared" si="1"/>
        <v>3.3797600613318216E-4</v>
      </c>
    </row>
    <row r="69" spans="2:12" x14ac:dyDescent="0.2">
      <c r="B69" s="37" t="s">
        <v>97</v>
      </c>
      <c r="C69" s="38">
        <v>4.2844901456726652E-4</v>
      </c>
      <c r="D69" s="39">
        <v>2.0699009990028008E-2</v>
      </c>
      <c r="E69" s="40">
        <v>2334</v>
      </c>
      <c r="F69" s="41">
        <v>0</v>
      </c>
      <c r="G69" s="28"/>
      <c r="H69" s="37" t="s">
        <v>97</v>
      </c>
      <c r="I69" s="53">
        <v>3.9456517594236408E-3</v>
      </c>
      <c r="J69" s="28"/>
      <c r="K69" s="96">
        <f t="shared" si="0"/>
        <v>0.19053864173772272</v>
      </c>
      <c r="L69" s="96">
        <f t="shared" si="1"/>
        <v>-8.1671085185479098E-5</v>
      </c>
    </row>
    <row r="70" spans="2:12" x14ac:dyDescent="0.2">
      <c r="B70" s="37" t="s">
        <v>154</v>
      </c>
      <c r="C70" s="38">
        <v>1.3281919451585262E-2</v>
      </c>
      <c r="D70" s="39">
        <v>0.11450383188754951</v>
      </c>
      <c r="E70" s="40">
        <v>2334</v>
      </c>
      <c r="F70" s="41">
        <v>0</v>
      </c>
      <c r="G70" s="28"/>
      <c r="H70" s="37" t="s">
        <v>154</v>
      </c>
      <c r="I70" s="53">
        <v>5.7547095533654946E-2</v>
      </c>
      <c r="J70" s="28"/>
      <c r="K70" s="96">
        <f t="shared" si="0"/>
        <v>0.49590270220710836</v>
      </c>
      <c r="L70" s="96">
        <f t="shared" si="1"/>
        <v>-6.675199204698376E-3</v>
      </c>
    </row>
    <row r="71" spans="2:12" x14ac:dyDescent="0.2">
      <c r="B71" s="37" t="s">
        <v>155</v>
      </c>
      <c r="C71" s="38">
        <v>0.31148243359040273</v>
      </c>
      <c r="D71" s="39">
        <v>0.46319871782939126</v>
      </c>
      <c r="E71" s="40">
        <v>2334</v>
      </c>
      <c r="F71" s="41">
        <v>0</v>
      </c>
      <c r="G71" s="28"/>
      <c r="H71" s="37" t="s">
        <v>155</v>
      </c>
      <c r="I71" s="53">
        <v>9.0019843019362819E-2</v>
      </c>
      <c r="J71" s="28"/>
      <c r="K71" s="96">
        <f t="shared" si="0"/>
        <v>0.13380918568754474</v>
      </c>
      <c r="L71" s="96">
        <f t="shared" si="1"/>
        <v>-6.0534709393182964E-2</v>
      </c>
    </row>
    <row r="72" spans="2:12" x14ac:dyDescent="0.2">
      <c r="B72" s="37" t="s">
        <v>98</v>
      </c>
      <c r="C72" s="38">
        <v>8.5689802913453304E-4</v>
      </c>
      <c r="D72" s="39">
        <v>2.9266546339658486E-2</v>
      </c>
      <c r="E72" s="40">
        <v>2334</v>
      </c>
      <c r="F72" s="41">
        <v>0</v>
      </c>
      <c r="G72" s="28"/>
      <c r="H72" s="37" t="s">
        <v>98</v>
      </c>
      <c r="I72" s="53">
        <v>2.0558273351018361E-3</v>
      </c>
      <c r="J72" s="28"/>
      <c r="K72" s="96">
        <f t="shared" ref="K72:K103" si="4">((1-C72)/D72)*I72</f>
        <v>7.0184765802951105E-2</v>
      </c>
      <c r="L72" s="96">
        <f t="shared" ref="L72:L103" si="5">((0-C72)/D72)*I72</f>
        <v>-6.0192766554846572E-5</v>
      </c>
    </row>
    <row r="73" spans="2:12" x14ac:dyDescent="0.2">
      <c r="B73" s="37" t="s">
        <v>99</v>
      </c>
      <c r="C73" s="38">
        <v>4.2844901456726652E-4</v>
      </c>
      <c r="D73" s="39">
        <v>2.0699009990028314E-2</v>
      </c>
      <c r="E73" s="40">
        <v>2334</v>
      </c>
      <c r="F73" s="41">
        <v>0</v>
      </c>
      <c r="G73" s="28"/>
      <c r="H73" s="37" t="s">
        <v>99</v>
      </c>
      <c r="I73" s="53">
        <v>5.6747669127559406E-3</v>
      </c>
      <c r="J73" s="28"/>
      <c r="K73" s="96">
        <f t="shared" si="4"/>
        <v>0.27403897902348479</v>
      </c>
      <c r="L73" s="96">
        <f t="shared" si="5"/>
        <v>-1.1746205701821038E-4</v>
      </c>
    </row>
    <row r="74" spans="2:12" x14ac:dyDescent="0.2">
      <c r="B74" s="37" t="s">
        <v>100</v>
      </c>
      <c r="C74" s="38">
        <v>2.5706940874035988E-3</v>
      </c>
      <c r="D74" s="39">
        <v>5.0647652168256306E-2</v>
      </c>
      <c r="E74" s="40">
        <v>2334</v>
      </c>
      <c r="F74" s="41">
        <v>0</v>
      </c>
      <c r="G74" s="28"/>
      <c r="H74" s="37" t="s">
        <v>100</v>
      </c>
      <c r="I74" s="53">
        <v>-3.5921171968806352E-3</v>
      </c>
      <c r="J74" s="28"/>
      <c r="K74" s="96">
        <f t="shared" si="4"/>
        <v>-7.0741343558012842E-2</v>
      </c>
      <c r="L74" s="96">
        <f t="shared" si="5"/>
        <v>1.8232305040724958E-4</v>
      </c>
    </row>
    <row r="75" spans="2:12" x14ac:dyDescent="0.2">
      <c r="B75" s="37" t="s">
        <v>156</v>
      </c>
      <c r="C75" s="38">
        <v>0.17137960582690659</v>
      </c>
      <c r="D75" s="39">
        <v>0.37692108732916063</v>
      </c>
      <c r="E75" s="40">
        <v>2334</v>
      </c>
      <c r="F75" s="41">
        <v>0</v>
      </c>
      <c r="G75" s="28"/>
      <c r="H75" s="37" t="s">
        <v>156</v>
      </c>
      <c r="I75" s="53">
        <v>-5.9831140678771662E-2</v>
      </c>
      <c r="J75" s="28"/>
      <c r="K75" s="96">
        <f t="shared" si="4"/>
        <v>-0.13153231548908889</v>
      </c>
      <c r="L75" s="96">
        <f t="shared" si="5"/>
        <v>2.7204201755757784E-2</v>
      </c>
    </row>
    <row r="76" spans="2:12" x14ac:dyDescent="0.2">
      <c r="B76" s="37" t="s">
        <v>101</v>
      </c>
      <c r="C76" s="38">
        <v>2.5706940874035988E-3</v>
      </c>
      <c r="D76" s="39">
        <v>5.0647652168256306E-2</v>
      </c>
      <c r="E76" s="40">
        <v>2334</v>
      </c>
      <c r="F76" s="41">
        <v>0</v>
      </c>
      <c r="G76" s="28"/>
      <c r="H76" s="37" t="s">
        <v>101</v>
      </c>
      <c r="I76" s="53">
        <v>-6.765881437145631E-3</v>
      </c>
      <c r="J76" s="28"/>
      <c r="K76" s="96">
        <f t="shared" si="4"/>
        <v>-0.13324385508177097</v>
      </c>
      <c r="L76" s="96">
        <f t="shared" si="5"/>
        <v>3.4341199763343036E-4</v>
      </c>
    </row>
    <row r="77" spans="2:12" x14ac:dyDescent="0.2">
      <c r="B77" s="37" t="s">
        <v>102</v>
      </c>
      <c r="C77" s="38">
        <v>1.0711225364181662E-2</v>
      </c>
      <c r="D77" s="39">
        <v>0.10296133749735131</v>
      </c>
      <c r="E77" s="40">
        <v>2334</v>
      </c>
      <c r="F77" s="41">
        <v>0</v>
      </c>
      <c r="G77" s="28"/>
      <c r="H77" s="37" t="s">
        <v>102</v>
      </c>
      <c r="I77" s="53">
        <v>-1.0157074168319754E-2</v>
      </c>
      <c r="J77" s="28"/>
      <c r="K77" s="96">
        <f t="shared" si="4"/>
        <v>-9.7592744054249156E-2</v>
      </c>
      <c r="L77" s="96">
        <f t="shared" si="5"/>
        <v>1.056655955546223E-3</v>
      </c>
    </row>
    <row r="78" spans="2:12" ht="24" x14ac:dyDescent="0.2">
      <c r="B78" s="37" t="s">
        <v>157</v>
      </c>
      <c r="C78" s="38">
        <v>3.4275921165381321E-3</v>
      </c>
      <c r="D78" s="39">
        <v>5.8457744320242352E-2</v>
      </c>
      <c r="E78" s="40">
        <v>2334</v>
      </c>
      <c r="F78" s="41">
        <v>0</v>
      </c>
      <c r="G78" s="28"/>
      <c r="H78" s="37" t="s">
        <v>157</v>
      </c>
      <c r="I78" s="53">
        <v>-8.3998436602821587E-4</v>
      </c>
      <c r="J78" s="28"/>
      <c r="K78" s="96">
        <f t="shared" si="4"/>
        <v>-1.4319834813525899E-2</v>
      </c>
      <c r="L78" s="96">
        <f t="shared" si="5"/>
        <v>4.9251366512556836E-5</v>
      </c>
    </row>
    <row r="79" spans="2:12" ht="24" x14ac:dyDescent="0.2">
      <c r="B79" s="37" t="s">
        <v>158</v>
      </c>
      <c r="C79" s="38">
        <v>0.7994858611825193</v>
      </c>
      <c r="D79" s="39">
        <v>0.40047088819334636</v>
      </c>
      <c r="E79" s="40">
        <v>2334</v>
      </c>
      <c r="F79" s="41">
        <v>0</v>
      </c>
      <c r="G79" s="28"/>
      <c r="H79" s="37" t="s">
        <v>158</v>
      </c>
      <c r="I79" s="53">
        <v>6.0412843753901678E-2</v>
      </c>
      <c r="J79" s="28"/>
      <c r="K79" s="96">
        <f t="shared" si="4"/>
        <v>3.0248464235383282E-2</v>
      </c>
      <c r="L79" s="96">
        <f t="shared" si="5"/>
        <v>-0.12060605611800257</v>
      </c>
    </row>
    <row r="80" spans="2:12" x14ac:dyDescent="0.2">
      <c r="B80" s="37" t="s">
        <v>103</v>
      </c>
      <c r="C80" s="38">
        <v>3.8560411311053984E-3</v>
      </c>
      <c r="D80" s="39">
        <v>6.1990471281583151E-2</v>
      </c>
      <c r="E80" s="40">
        <v>2334</v>
      </c>
      <c r="F80" s="41">
        <v>0</v>
      </c>
      <c r="G80" s="28"/>
      <c r="H80" s="37" t="s">
        <v>103</v>
      </c>
      <c r="I80" s="53">
        <v>-5.914134248778102E-3</v>
      </c>
      <c r="J80" s="28"/>
      <c r="K80" s="96">
        <f t="shared" si="4"/>
        <v>-9.5036043154106478E-2</v>
      </c>
      <c r="L80" s="96">
        <f t="shared" si="5"/>
        <v>3.6788145737073473E-4</v>
      </c>
    </row>
    <row r="81" spans="2:13" x14ac:dyDescent="0.2">
      <c r="B81" s="37" t="s">
        <v>104</v>
      </c>
      <c r="C81" s="38">
        <v>4.2844901456726652E-4</v>
      </c>
      <c r="D81" s="39">
        <v>2.0699009990028182E-2</v>
      </c>
      <c r="E81" s="40">
        <v>2334</v>
      </c>
      <c r="F81" s="41">
        <v>0</v>
      </c>
      <c r="G81" s="28"/>
      <c r="H81" s="37" t="s">
        <v>104</v>
      </c>
      <c r="I81" s="53">
        <v>-3.030483802640736E-3</v>
      </c>
      <c r="J81" s="28"/>
      <c r="K81" s="96">
        <f t="shared" si="4"/>
        <v>-0.14634445784127612</v>
      </c>
      <c r="L81" s="96">
        <f t="shared" si="5"/>
        <v>6.2728014505476261E-5</v>
      </c>
    </row>
    <row r="82" spans="2:13" x14ac:dyDescent="0.2">
      <c r="B82" s="37" t="s">
        <v>160</v>
      </c>
      <c r="C82" s="38">
        <v>5.5698371893744643E-3</v>
      </c>
      <c r="D82" s="39">
        <v>7.4439157838404643E-2</v>
      </c>
      <c r="E82" s="40">
        <v>2334</v>
      </c>
      <c r="F82" s="41">
        <v>0</v>
      </c>
      <c r="G82" s="28"/>
      <c r="H82" s="37" t="s">
        <v>160</v>
      </c>
      <c r="I82" s="53">
        <v>5.4659300925536218E-3</v>
      </c>
      <c r="J82" s="28"/>
      <c r="K82" s="96">
        <f t="shared" si="4"/>
        <v>7.3019173103075069E-2</v>
      </c>
      <c r="L82" s="96">
        <f t="shared" si="5"/>
        <v>-4.0898287390778794E-4</v>
      </c>
    </row>
    <row r="83" spans="2:13" x14ac:dyDescent="0.2">
      <c r="B83" s="37" t="s">
        <v>105</v>
      </c>
      <c r="C83" s="38">
        <v>4.7986289631533847E-2</v>
      </c>
      <c r="D83" s="39">
        <v>0.2137830375039548</v>
      </c>
      <c r="E83" s="40">
        <v>2334</v>
      </c>
      <c r="F83" s="41">
        <v>0</v>
      </c>
      <c r="G83" s="28"/>
      <c r="H83" s="37" t="s">
        <v>105</v>
      </c>
      <c r="I83" s="53">
        <v>-8.4297105546437406E-3</v>
      </c>
      <c r="J83" s="28"/>
      <c r="K83" s="96">
        <f t="shared" si="4"/>
        <v>-3.7538993346514449E-2</v>
      </c>
      <c r="L83" s="96">
        <f t="shared" si="5"/>
        <v>1.8921544801123395E-3</v>
      </c>
    </row>
    <row r="84" spans="2:13" x14ac:dyDescent="0.2">
      <c r="B84" s="37" t="s">
        <v>161</v>
      </c>
      <c r="C84" s="38">
        <v>6.8551842330762643E-3</v>
      </c>
      <c r="D84" s="39">
        <v>8.2529442595361116E-2</v>
      </c>
      <c r="E84" s="40">
        <v>2334</v>
      </c>
      <c r="F84" s="41">
        <v>0</v>
      </c>
      <c r="G84" s="28"/>
      <c r="H84" s="37" t="s">
        <v>161</v>
      </c>
      <c r="I84" s="53">
        <v>-6.0379677245795925E-3</v>
      </c>
      <c r="J84" s="28"/>
      <c r="K84" s="96">
        <f t="shared" si="4"/>
        <v>-7.2659843019117779E-2</v>
      </c>
      <c r="L84" s="96">
        <f t="shared" si="5"/>
        <v>5.0153472316906151E-4</v>
      </c>
    </row>
    <row r="85" spans="2:13" ht="24" x14ac:dyDescent="0.2">
      <c r="B85" s="37" t="s">
        <v>162</v>
      </c>
      <c r="C85" s="38">
        <v>0.62210796915167099</v>
      </c>
      <c r="D85" s="39">
        <v>0.48496433989468063</v>
      </c>
      <c r="E85" s="40">
        <v>2334</v>
      </c>
      <c r="F85" s="41">
        <v>0</v>
      </c>
      <c r="G85" s="28"/>
      <c r="H85" s="37" t="s">
        <v>162</v>
      </c>
      <c r="I85" s="53">
        <v>-8.4268595977321115E-2</v>
      </c>
      <c r="J85" s="28"/>
      <c r="K85" s="96">
        <f t="shared" si="4"/>
        <v>-6.566344832183503E-2</v>
      </c>
      <c r="L85" s="96">
        <f t="shared" si="5"/>
        <v>0.10809901016247675</v>
      </c>
    </row>
    <row r="86" spans="2:13" x14ac:dyDescent="0.2">
      <c r="B86" s="37" t="s">
        <v>106</v>
      </c>
      <c r="C86" s="38">
        <v>7.2407883461868036E-2</v>
      </c>
      <c r="D86" s="39">
        <v>0.25921761317356462</v>
      </c>
      <c r="E86" s="40">
        <v>2334</v>
      </c>
      <c r="F86" s="41">
        <v>0</v>
      </c>
      <c r="G86" s="28"/>
      <c r="H86" s="37" t="s">
        <v>106</v>
      </c>
      <c r="I86" s="53">
        <v>-7.6940356384369024E-3</v>
      </c>
      <c r="J86" s="28"/>
      <c r="K86" s="96">
        <f t="shared" si="4"/>
        <v>-2.7532568930024152E-2</v>
      </c>
      <c r="L86" s="96">
        <f t="shared" si="5"/>
        <v>2.1491936023898756E-3</v>
      </c>
    </row>
    <row r="87" spans="2:13" x14ac:dyDescent="0.2">
      <c r="B87" s="37" t="s">
        <v>107</v>
      </c>
      <c r="C87" s="38">
        <v>1.7137960582690661E-3</v>
      </c>
      <c r="D87" s="39">
        <v>4.1371394602674784E-2</v>
      </c>
      <c r="E87" s="40">
        <v>2334</v>
      </c>
      <c r="F87" s="41">
        <v>0</v>
      </c>
      <c r="G87" s="28"/>
      <c r="H87" s="37" t="s">
        <v>107</v>
      </c>
      <c r="I87" s="53">
        <v>3.8403707743259012E-3</v>
      </c>
      <c r="J87" s="28"/>
      <c r="K87" s="96">
        <f t="shared" si="4"/>
        <v>9.2667631798486777E-2</v>
      </c>
      <c r="L87" s="96">
        <f t="shared" si="5"/>
        <v>-1.5908606317336786E-4</v>
      </c>
    </row>
    <row r="88" spans="2:13" x14ac:dyDescent="0.2">
      <c r="B88" s="37" t="s">
        <v>108</v>
      </c>
      <c r="C88" s="38">
        <v>0.143101970865467</v>
      </c>
      <c r="D88" s="39">
        <v>0.35025184848093099</v>
      </c>
      <c r="E88" s="40">
        <v>2334</v>
      </c>
      <c r="F88" s="41">
        <v>0</v>
      </c>
      <c r="G88" s="28"/>
      <c r="H88" s="37" t="s">
        <v>108</v>
      </c>
      <c r="I88" s="53">
        <v>7.7012749409609366E-2</v>
      </c>
      <c r="J88" s="28"/>
      <c r="K88" s="96">
        <f t="shared" si="4"/>
        <v>0.18841320459417588</v>
      </c>
      <c r="L88" s="96">
        <f t="shared" si="5"/>
        <v>-3.1465005167227368E-2</v>
      </c>
    </row>
    <row r="89" spans="2:13" x14ac:dyDescent="0.2">
      <c r="B89" s="37" t="s">
        <v>109</v>
      </c>
      <c r="C89" s="38">
        <v>1.4138817480719794E-2</v>
      </c>
      <c r="D89" s="39">
        <v>0.11808846681039113</v>
      </c>
      <c r="E89" s="40">
        <v>2334</v>
      </c>
      <c r="F89" s="41">
        <v>0</v>
      </c>
      <c r="G89" s="28"/>
      <c r="H89" s="37" t="s">
        <v>109</v>
      </c>
      <c r="I89" s="53">
        <v>1.0295089251036766E-2</v>
      </c>
      <c r="J89" s="28"/>
      <c r="K89" s="96">
        <f t="shared" si="4"/>
        <v>8.5948519252648431E-2</v>
      </c>
      <c r="L89" s="96">
        <f t="shared" si="5"/>
        <v>-1.2326384768958705E-3</v>
      </c>
    </row>
    <row r="90" spans="2:13" x14ac:dyDescent="0.2">
      <c r="B90" s="37" t="s">
        <v>110</v>
      </c>
      <c r="C90" s="38">
        <v>3.2133676092544985E-2</v>
      </c>
      <c r="D90" s="39">
        <v>0.17639283971258804</v>
      </c>
      <c r="E90" s="40">
        <v>2334</v>
      </c>
      <c r="F90" s="41">
        <v>0</v>
      </c>
      <c r="G90" s="28"/>
      <c r="H90" s="37" t="s">
        <v>110</v>
      </c>
      <c r="I90" s="53">
        <v>1.5017681953465291E-2</v>
      </c>
      <c r="J90" s="28"/>
      <c r="K90" s="96">
        <f t="shared" si="4"/>
        <v>8.2401919769504686E-2</v>
      </c>
      <c r="L90" s="96">
        <f t="shared" si="5"/>
        <v>-2.7357875089476982E-3</v>
      </c>
    </row>
    <row r="91" spans="2:13" x14ac:dyDescent="0.2">
      <c r="B91" s="37" t="s">
        <v>111</v>
      </c>
      <c r="C91" s="38">
        <v>3.4275921165381321E-2</v>
      </c>
      <c r="D91" s="39">
        <v>0.18197601654806567</v>
      </c>
      <c r="E91" s="40">
        <v>2334</v>
      </c>
      <c r="F91" s="41">
        <v>0</v>
      </c>
      <c r="G91" s="28"/>
      <c r="H91" s="37" t="s">
        <v>111</v>
      </c>
      <c r="I91" s="53">
        <v>5.8793393874074715E-2</v>
      </c>
      <c r="J91" s="28"/>
      <c r="K91" s="96">
        <f t="shared" si="4"/>
        <v>0.312009226367502</v>
      </c>
      <c r="L91" s="96">
        <f t="shared" si="5"/>
        <v>-1.1073974316504066E-2</v>
      </c>
    </row>
    <row r="92" spans="2:13" x14ac:dyDescent="0.2">
      <c r="B92" s="37" t="s">
        <v>112</v>
      </c>
      <c r="C92" s="38">
        <v>1.2853470437017995E-2</v>
      </c>
      <c r="D92" s="39">
        <v>0.11266630967977119</v>
      </c>
      <c r="E92" s="40">
        <v>2334</v>
      </c>
      <c r="F92" s="41">
        <v>0</v>
      </c>
      <c r="G92" s="28"/>
      <c r="H92" s="37" t="s">
        <v>112</v>
      </c>
      <c r="I92" s="53">
        <v>2.2515363529110925E-2</v>
      </c>
      <c r="J92" s="28"/>
      <c r="K92" s="96">
        <f t="shared" si="4"/>
        <v>0.19727248573937603</v>
      </c>
      <c r="L92" s="96">
        <f t="shared" si="5"/>
        <v>-2.568652158064792E-3</v>
      </c>
    </row>
    <row r="93" spans="2:13" x14ac:dyDescent="0.2">
      <c r="B93" s="37" t="s">
        <v>163</v>
      </c>
      <c r="C93" s="38">
        <v>1.1139674378748929E-2</v>
      </c>
      <c r="D93" s="39">
        <v>0.10497763415000387</v>
      </c>
      <c r="E93" s="40">
        <v>2334</v>
      </c>
      <c r="F93" s="41">
        <v>0</v>
      </c>
      <c r="G93" s="28"/>
      <c r="H93" s="37" t="s">
        <v>163</v>
      </c>
      <c r="I93" s="53">
        <v>8.9508211915243479E-3</v>
      </c>
      <c r="J93" s="28"/>
      <c r="K93" s="96">
        <f t="shared" si="4"/>
        <v>8.4314263982944157E-2</v>
      </c>
      <c r="L93" s="96">
        <f t="shared" si="5"/>
        <v>-9.4981406566574877E-4</v>
      </c>
    </row>
    <row r="94" spans="2:13" x14ac:dyDescent="0.2">
      <c r="B94" s="37" t="s">
        <v>113</v>
      </c>
      <c r="C94" s="38">
        <v>1.2853470437017994E-3</v>
      </c>
      <c r="D94" s="39">
        <v>3.5836366448796335E-2</v>
      </c>
      <c r="E94" s="40">
        <v>2334</v>
      </c>
      <c r="F94" s="41">
        <v>0</v>
      </c>
      <c r="G94" s="28"/>
      <c r="H94" s="37" t="s">
        <v>113</v>
      </c>
      <c r="I94" s="53">
        <v>-2.9846657817153614E-4</v>
      </c>
      <c r="J94" s="28"/>
      <c r="K94" s="96">
        <f t="shared" si="4"/>
        <v>-8.3178897465385065E-3</v>
      </c>
      <c r="L94" s="96">
        <f t="shared" si="5"/>
        <v>1.0705134808929866E-5</v>
      </c>
    </row>
    <row r="95" spans="2:13" x14ac:dyDescent="0.2">
      <c r="B95" s="37" t="s">
        <v>51</v>
      </c>
      <c r="C95" s="38">
        <v>0.44815766923736078</v>
      </c>
      <c r="D95" s="39">
        <v>0.49741167949870235</v>
      </c>
      <c r="E95" s="40">
        <v>2334</v>
      </c>
      <c r="F95" s="41">
        <v>0</v>
      </c>
      <c r="G95" s="28"/>
      <c r="H95" s="37" t="s">
        <v>51</v>
      </c>
      <c r="I95" s="53">
        <v>-1.0221385930759998E-2</v>
      </c>
      <c r="J95" s="28"/>
      <c r="K95" s="96">
        <f t="shared" si="4"/>
        <v>-1.1339889407783318E-2</v>
      </c>
      <c r="L95" s="96">
        <f t="shared" si="5"/>
        <v>9.2092580128426658E-3</v>
      </c>
    </row>
    <row r="96" spans="2:13" x14ac:dyDescent="0.2">
      <c r="B96" s="37" t="s">
        <v>52</v>
      </c>
      <c r="C96" s="42">
        <v>2.2245072836332476</v>
      </c>
      <c r="D96" s="43">
        <v>1.3755501075272212</v>
      </c>
      <c r="E96" s="40">
        <v>2334</v>
      </c>
      <c r="F96" s="41">
        <v>0</v>
      </c>
      <c r="G96" s="28"/>
      <c r="H96" s="37" t="s">
        <v>52</v>
      </c>
      <c r="I96" s="53">
        <v>-8.0821564888656945E-3</v>
      </c>
      <c r="J96" s="28"/>
      <c r="K96" s="96"/>
      <c r="L96" s="96"/>
      <c r="M96" s="2" t="str">
        <f>"((memsleep-"&amp;C96&amp;")/"&amp;D96&amp;")*("&amp;I96&amp;")"</f>
        <v>((memsleep-2.22450728363325)/1.37555010752722)*(-0.00808215648886569)</v>
      </c>
    </row>
    <row r="97" spans="2:12" x14ac:dyDescent="0.2">
      <c r="B97" s="37" t="s">
        <v>114</v>
      </c>
      <c r="C97" s="44">
        <v>1.2853470437017995E-2</v>
      </c>
      <c r="D97" s="45">
        <v>0.11266630967976977</v>
      </c>
      <c r="E97" s="40">
        <v>2334</v>
      </c>
      <c r="F97" s="41">
        <v>0</v>
      </c>
      <c r="G97" s="28"/>
      <c r="H97" s="37" t="s">
        <v>114</v>
      </c>
      <c r="I97" s="53">
        <v>1.1354506077186141E-2</v>
      </c>
      <c r="J97" s="28"/>
      <c r="K97" s="96">
        <f t="shared" si="4"/>
        <v>9.9484586837485484E-2</v>
      </c>
      <c r="L97" s="96">
        <f t="shared" si="5"/>
        <v>-1.2953722244464258E-3</v>
      </c>
    </row>
    <row r="98" spans="2:12" x14ac:dyDescent="0.2">
      <c r="B98" s="37" t="s">
        <v>115</v>
      </c>
      <c r="C98" s="44">
        <v>1.2853470437017994E-3</v>
      </c>
      <c r="D98" s="45">
        <v>3.5836366448796293E-2</v>
      </c>
      <c r="E98" s="40">
        <v>2334</v>
      </c>
      <c r="F98" s="41">
        <v>0</v>
      </c>
      <c r="G98" s="28"/>
      <c r="H98" s="37" t="s">
        <v>115</v>
      </c>
      <c r="I98" s="53">
        <v>1.8227708642928077E-3</v>
      </c>
      <c r="J98" s="28"/>
      <c r="K98" s="96">
        <f t="shared" si="4"/>
        <v>5.0798341225584541E-2</v>
      </c>
      <c r="L98" s="96">
        <f t="shared" si="5"/>
        <v>-6.5377530534857834E-5</v>
      </c>
    </row>
    <row r="99" spans="2:12" x14ac:dyDescent="0.2">
      <c r="B99" s="37" t="s">
        <v>116</v>
      </c>
      <c r="C99" s="44">
        <v>4.2844901456726652E-4</v>
      </c>
      <c r="D99" s="45">
        <v>2.0699009990027922E-2</v>
      </c>
      <c r="E99" s="40">
        <v>2334</v>
      </c>
      <c r="F99" s="41">
        <v>0</v>
      </c>
      <c r="G99" s="28"/>
      <c r="H99" s="37" t="s">
        <v>116</v>
      </c>
      <c r="I99" s="53">
        <v>-1.2724717282916046E-3</v>
      </c>
      <c r="J99" s="28"/>
      <c r="K99" s="96">
        <f t="shared" si="4"/>
        <v>-6.1448665402177409E-2</v>
      </c>
      <c r="L99" s="96">
        <f t="shared" si="5"/>
        <v>2.6338905015935454E-5</v>
      </c>
    </row>
    <row r="100" spans="2:12" x14ac:dyDescent="0.2">
      <c r="B100" s="37" t="s">
        <v>164</v>
      </c>
      <c r="C100" s="44">
        <v>1.970865467009426E-2</v>
      </c>
      <c r="D100" s="45">
        <v>0.13902699335042279</v>
      </c>
      <c r="E100" s="40">
        <v>2334</v>
      </c>
      <c r="F100" s="41">
        <v>0</v>
      </c>
      <c r="G100" s="28"/>
      <c r="H100" s="37" t="s">
        <v>164</v>
      </c>
      <c r="I100" s="53">
        <v>-2.526178107539957E-3</v>
      </c>
      <c r="J100" s="28"/>
      <c r="K100" s="96">
        <f t="shared" si="4"/>
        <v>-1.7812300157721627E-2</v>
      </c>
      <c r="L100" s="96">
        <f t="shared" si="5"/>
        <v>3.5811442624789997E-4</v>
      </c>
    </row>
    <row r="101" spans="2:12" x14ac:dyDescent="0.2">
      <c r="B101" s="37" t="s">
        <v>165</v>
      </c>
      <c r="C101" s="44">
        <v>6.8551842330762643E-3</v>
      </c>
      <c r="D101" s="45">
        <v>8.2529442595361199E-2</v>
      </c>
      <c r="E101" s="40">
        <v>2334</v>
      </c>
      <c r="F101" s="41">
        <v>0</v>
      </c>
      <c r="G101" s="28"/>
      <c r="H101" s="37" t="s">
        <v>165</v>
      </c>
      <c r="I101" s="53">
        <v>2.069928871210742E-3</v>
      </c>
      <c r="J101" s="28"/>
      <c r="K101" s="96">
        <f t="shared" si="4"/>
        <v>2.4909160449906844E-2</v>
      </c>
      <c r="L101" s="96">
        <f t="shared" si="5"/>
        <v>-1.7193553373533632E-4</v>
      </c>
    </row>
    <row r="102" spans="2:12" x14ac:dyDescent="0.2">
      <c r="B102" s="37" t="s">
        <v>166</v>
      </c>
      <c r="C102" s="44">
        <v>1.7137960582690661E-3</v>
      </c>
      <c r="D102" s="45">
        <v>4.1371394602675575E-2</v>
      </c>
      <c r="E102" s="40">
        <v>2334</v>
      </c>
      <c r="F102" s="41">
        <v>0</v>
      </c>
      <c r="G102" s="28"/>
      <c r="H102" s="37" t="s">
        <v>166</v>
      </c>
      <c r="I102" s="53">
        <v>4.3545836402428565E-3</v>
      </c>
      <c r="J102" s="28"/>
      <c r="K102" s="96">
        <f t="shared" si="4"/>
        <v>0.10507551929814975</v>
      </c>
      <c r="L102" s="96">
        <f t="shared" si="5"/>
        <v>-1.8038715759339014E-4</v>
      </c>
    </row>
    <row r="103" spans="2:12" x14ac:dyDescent="0.2">
      <c r="B103" s="37" t="s">
        <v>167</v>
      </c>
      <c r="C103" s="44">
        <v>9.1688089117395025E-2</v>
      </c>
      <c r="D103" s="45">
        <v>0.28864698257985955</v>
      </c>
      <c r="E103" s="40">
        <v>2334</v>
      </c>
      <c r="F103" s="41">
        <v>0</v>
      </c>
      <c r="G103" s="28"/>
      <c r="H103" s="37" t="s">
        <v>167</v>
      </c>
      <c r="I103" s="53">
        <v>-1.0418355583177628E-4</v>
      </c>
      <c r="J103" s="28"/>
      <c r="K103" s="96">
        <f t="shared" si="4"/>
        <v>-3.2784394222421437E-4</v>
      </c>
      <c r="L103" s="96">
        <f t="shared" si="5"/>
        <v>3.3093680960368805E-5</v>
      </c>
    </row>
    <row r="104" spans="2:12" x14ac:dyDescent="0.2">
      <c r="B104" s="37" t="s">
        <v>168</v>
      </c>
      <c r="C104" s="44">
        <v>2.4421593830334189E-2</v>
      </c>
      <c r="D104" s="45">
        <v>0.15438714919080623</v>
      </c>
      <c r="E104" s="40">
        <v>2334</v>
      </c>
      <c r="F104" s="41">
        <v>0</v>
      </c>
      <c r="G104" s="28"/>
      <c r="H104" s="37" t="s">
        <v>168</v>
      </c>
      <c r="I104" s="53">
        <v>-4.2673167713059828E-3</v>
      </c>
      <c r="J104" s="28"/>
      <c r="K104" s="96">
        <f t="shared" ref="K104:K113" si="6">((1-C104)/D104)*I104</f>
        <v>-2.6965340808428429E-2</v>
      </c>
      <c r="L104" s="96">
        <f t="shared" ref="L104:L113" si="7">((0-C104)/D104)*I104</f>
        <v>6.7502170666685127E-4</v>
      </c>
    </row>
    <row r="105" spans="2:12" x14ac:dyDescent="0.2">
      <c r="B105" s="37" t="s">
        <v>169</v>
      </c>
      <c r="C105" s="44">
        <v>9.4258783204798635E-3</v>
      </c>
      <c r="D105" s="45">
        <v>9.6649021179098099E-2</v>
      </c>
      <c r="E105" s="40">
        <v>2334</v>
      </c>
      <c r="F105" s="41">
        <v>0</v>
      </c>
      <c r="G105" s="28"/>
      <c r="H105" s="37" t="s">
        <v>169</v>
      </c>
      <c r="I105" s="53">
        <v>7.9102778442446727E-3</v>
      </c>
      <c r="J105" s="28"/>
      <c r="K105" s="96">
        <f t="shared" si="6"/>
        <v>8.107393569235892E-2</v>
      </c>
      <c r="L105" s="96">
        <f t="shared" si="7"/>
        <v>-7.7146478599995514E-4</v>
      </c>
    </row>
    <row r="106" spans="2:12" x14ac:dyDescent="0.2">
      <c r="B106" s="37" t="s">
        <v>170</v>
      </c>
      <c r="C106" s="44">
        <v>4.3273350471293916E-2</v>
      </c>
      <c r="D106" s="45">
        <v>0.20351538843906672</v>
      </c>
      <c r="E106" s="40">
        <v>2334</v>
      </c>
      <c r="F106" s="41">
        <v>0</v>
      </c>
      <c r="G106" s="28"/>
      <c r="H106" s="37" t="s">
        <v>170</v>
      </c>
      <c r="I106" s="53">
        <v>-5.5841281895275283E-4</v>
      </c>
      <c r="J106" s="28"/>
      <c r="K106" s="96">
        <f t="shared" si="6"/>
        <v>-2.6251008802241171E-3</v>
      </c>
      <c r="L106" s="96">
        <f t="shared" si="7"/>
        <v>1.1873497039974735E-4</v>
      </c>
    </row>
    <row r="107" spans="2:12" x14ac:dyDescent="0.2">
      <c r="B107" s="37" t="s">
        <v>171</v>
      </c>
      <c r="C107" s="44">
        <v>1.6709511568123392E-2</v>
      </c>
      <c r="D107" s="45">
        <v>0.12820821485430034</v>
      </c>
      <c r="E107" s="40">
        <v>2334</v>
      </c>
      <c r="F107" s="41">
        <v>0</v>
      </c>
      <c r="G107" s="28"/>
      <c r="H107" s="37" t="s">
        <v>171</v>
      </c>
      <c r="I107" s="53">
        <v>-4.5304954264459981E-3</v>
      </c>
      <c r="J107" s="28"/>
      <c r="K107" s="96">
        <f t="shared" si="6"/>
        <v>-3.4746549320346043E-2</v>
      </c>
      <c r="L107" s="96">
        <f t="shared" si="7"/>
        <v>5.9046423681633788E-4</v>
      </c>
    </row>
    <row r="108" spans="2:12" x14ac:dyDescent="0.2">
      <c r="B108" s="37" t="s">
        <v>172</v>
      </c>
      <c r="C108" s="44">
        <v>8.9974293059125968E-3</v>
      </c>
      <c r="D108" s="45">
        <v>9.4447326401843515E-2</v>
      </c>
      <c r="E108" s="40">
        <v>2334</v>
      </c>
      <c r="F108" s="41">
        <v>0</v>
      </c>
      <c r="G108" s="28"/>
      <c r="H108" s="37" t="s">
        <v>172</v>
      </c>
      <c r="I108" s="53">
        <v>7.7990115590138181E-4</v>
      </c>
      <c r="J108" s="28"/>
      <c r="K108" s="96">
        <f t="shared" si="6"/>
        <v>8.1832284706205693E-3</v>
      </c>
      <c r="L108" s="96">
        <f t="shared" si="7"/>
        <v>-7.4296497139226969E-5</v>
      </c>
    </row>
    <row r="109" spans="2:12" x14ac:dyDescent="0.2">
      <c r="B109" s="37" t="s">
        <v>173</v>
      </c>
      <c r="C109" s="44">
        <v>0.1662382176520994</v>
      </c>
      <c r="D109" s="45">
        <v>0.37237411624321093</v>
      </c>
      <c r="E109" s="40">
        <v>2334</v>
      </c>
      <c r="F109" s="41">
        <v>0</v>
      </c>
      <c r="G109" s="28"/>
      <c r="H109" s="37" t="s">
        <v>173</v>
      </c>
      <c r="I109" s="53">
        <v>-4.2511011282489412E-3</v>
      </c>
      <c r="J109" s="28"/>
      <c r="K109" s="96">
        <f t="shared" si="6"/>
        <v>-9.5183996390206388E-3</v>
      </c>
      <c r="L109" s="96">
        <f t="shared" si="7"/>
        <v>1.8978104110688634E-3</v>
      </c>
    </row>
    <row r="110" spans="2:12" x14ac:dyDescent="0.2">
      <c r="B110" s="37" t="s">
        <v>174</v>
      </c>
      <c r="C110" s="44">
        <v>0.1610968294772922</v>
      </c>
      <c r="D110" s="45">
        <v>0.36769901878691441</v>
      </c>
      <c r="E110" s="40">
        <v>2334</v>
      </c>
      <c r="F110" s="41">
        <v>0</v>
      </c>
      <c r="G110" s="28"/>
      <c r="H110" s="37" t="s">
        <v>174</v>
      </c>
      <c r="I110" s="53">
        <v>5.2957095318878142E-3</v>
      </c>
      <c r="J110" s="28"/>
      <c r="K110" s="96">
        <f t="shared" si="6"/>
        <v>1.2082130463999252E-2</v>
      </c>
      <c r="L110" s="96">
        <f t="shared" si="7"/>
        <v>-2.3201639706147696E-3</v>
      </c>
    </row>
    <row r="111" spans="2:12" x14ac:dyDescent="0.2">
      <c r="B111" s="37" t="s">
        <v>175</v>
      </c>
      <c r="C111" s="44">
        <v>3.0848329048843187E-2</v>
      </c>
      <c r="D111" s="45">
        <v>0.17294370283410734</v>
      </c>
      <c r="E111" s="40">
        <v>2334</v>
      </c>
      <c r="F111" s="41">
        <v>0</v>
      </c>
      <c r="G111" s="28"/>
      <c r="H111" s="37" t="s">
        <v>175</v>
      </c>
      <c r="I111" s="53">
        <v>2.5566553508264782E-3</v>
      </c>
      <c r="J111" s="28"/>
      <c r="K111" s="96">
        <f t="shared" si="6"/>
        <v>1.4327129376178924E-2</v>
      </c>
      <c r="L111" s="96">
        <f t="shared" si="7"/>
        <v>-4.5603594831338749E-4</v>
      </c>
    </row>
    <row r="112" spans="2:12" x14ac:dyDescent="0.2">
      <c r="B112" s="37" t="s">
        <v>176</v>
      </c>
      <c r="C112" s="44">
        <v>2.1422450728363325E-3</v>
      </c>
      <c r="D112" s="45">
        <v>4.6244698377273616E-2</v>
      </c>
      <c r="E112" s="40">
        <v>2334</v>
      </c>
      <c r="F112" s="41">
        <v>0</v>
      </c>
      <c r="G112" s="28"/>
      <c r="H112" s="37" t="s">
        <v>176</v>
      </c>
      <c r="I112" s="53">
        <v>8.1618526606764465E-3</v>
      </c>
      <c r="J112" s="28"/>
      <c r="K112" s="96">
        <f t="shared" si="6"/>
        <v>0.17611463060231236</v>
      </c>
      <c r="L112" s="96">
        <f t="shared" si="7"/>
        <v>-3.780906625210656E-4</v>
      </c>
    </row>
    <row r="113" spans="2:13" x14ac:dyDescent="0.2">
      <c r="B113" s="37" t="s">
        <v>177</v>
      </c>
      <c r="C113" s="44">
        <v>2.9991431019708655E-3</v>
      </c>
      <c r="D113" s="45">
        <v>5.4693966009289122E-2</v>
      </c>
      <c r="E113" s="40">
        <v>2334</v>
      </c>
      <c r="F113" s="41">
        <v>0</v>
      </c>
      <c r="G113" s="28"/>
      <c r="H113" s="37" t="s">
        <v>177</v>
      </c>
      <c r="I113" s="53">
        <v>1.6330913560902331E-2</v>
      </c>
      <c r="J113" s="28"/>
      <c r="K113" s="96">
        <f t="shared" si="6"/>
        <v>0.29769161028443203</v>
      </c>
      <c r="L113" s="96">
        <f t="shared" si="7"/>
        <v>-8.9550548860808943E-4</v>
      </c>
    </row>
    <row r="114" spans="2:13" ht="15.75" thickBot="1" x14ac:dyDescent="0.25">
      <c r="B114" s="46" t="s">
        <v>53</v>
      </c>
      <c r="C114" s="92">
        <v>3.603358373840035</v>
      </c>
      <c r="D114" s="47">
        <v>12.13861671010981</v>
      </c>
      <c r="E114" s="48">
        <v>2334</v>
      </c>
      <c r="F114" s="49">
        <v>71</v>
      </c>
      <c r="G114" s="28"/>
      <c r="H114" s="46" t="s">
        <v>53</v>
      </c>
      <c r="I114" s="54">
        <v>-2.0441623796441087E-3</v>
      </c>
      <c r="J114" s="28"/>
      <c r="K114" s="96"/>
      <c r="L114" s="96"/>
      <c r="M114" s="2" t="str">
        <f>"((landarea-"&amp;C114&amp;")/"&amp;D114&amp;")*("&amp;I114&amp;")"</f>
        <v>((landarea-3.60335837384003)/12.1386167101098)*(-0.00204416237964411)</v>
      </c>
    </row>
    <row r="115" spans="2:13" ht="15.75" thickTop="1" x14ac:dyDescent="0.2">
      <c r="B115" s="155" t="s">
        <v>46</v>
      </c>
      <c r="C115" s="155"/>
      <c r="D115" s="155"/>
      <c r="E115" s="155"/>
      <c r="F115" s="155"/>
      <c r="G115" s="28"/>
      <c r="H115" s="155" t="s">
        <v>7</v>
      </c>
      <c r="I115" s="155"/>
      <c r="J115" s="28"/>
      <c r="K115" s="96"/>
      <c r="L115" s="96"/>
    </row>
  </sheetData>
  <mergeCells count="7">
    <mergeCell ref="K5:L5"/>
    <mergeCell ref="B5:F5"/>
    <mergeCell ref="B6"/>
    <mergeCell ref="B115:F115"/>
    <mergeCell ref="H4:I4"/>
    <mergeCell ref="H5:H6"/>
    <mergeCell ref="H115:I115"/>
  </mergeCells>
  <pageMargins left="0.25" right="0.2" top="0.25" bottom="0.25" header="0.55000000000000004" footer="0.05"/>
  <pageSetup scale="50" fitToHeight="0" orientation="landscape" r:id="rId1"/>
  <rowBreaks count="1" manualBreakCount="1"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99"/>
  <sheetViews>
    <sheetView zoomScaleNormal="100" workbookViewId="0"/>
  </sheetViews>
  <sheetFormatPr defaultRowHeight="15" x14ac:dyDescent="0.25"/>
  <cols>
    <col min="1" max="1" width="60.7109375" customWidth="1"/>
    <col min="2" max="2" width="9.140625" customWidth="1"/>
    <col min="3" max="3" width="9.85546875" customWidth="1"/>
    <col min="4" max="4" width="11.140625" customWidth="1"/>
    <col min="5" max="5" width="14.28515625" customWidth="1"/>
    <col min="7" max="7" width="13" customWidth="1"/>
  </cols>
  <sheetData>
    <row r="1" spans="1:10" x14ac:dyDescent="0.25">
      <c r="A1" t="s">
        <v>12</v>
      </c>
      <c r="E1" s="2" t="s">
        <v>119</v>
      </c>
    </row>
    <row r="3" spans="1:10" x14ac:dyDescent="0.25">
      <c r="B3" t="s">
        <v>117</v>
      </c>
    </row>
    <row r="5" spans="1:10" ht="15.75" customHeight="1" thickBot="1" x14ac:dyDescent="0.3">
      <c r="C5" s="156" t="s">
        <v>21</v>
      </c>
      <c r="D5" s="156"/>
      <c r="E5" s="156"/>
      <c r="F5" s="156"/>
      <c r="G5" s="156"/>
      <c r="H5" s="156"/>
      <c r="I5" s="156"/>
      <c r="J5" s="82"/>
    </row>
    <row r="6" spans="1:10" ht="25.5" thickTop="1" x14ac:dyDescent="0.25">
      <c r="C6" s="115" t="s">
        <v>13</v>
      </c>
      <c r="D6" s="116"/>
      <c r="E6" s="106" t="s">
        <v>14</v>
      </c>
      <c r="F6" s="107"/>
      <c r="G6" s="80" t="s">
        <v>15</v>
      </c>
      <c r="H6" s="107" t="s">
        <v>16</v>
      </c>
      <c r="I6" s="108" t="s">
        <v>17</v>
      </c>
      <c r="J6" s="82"/>
    </row>
    <row r="7" spans="1:10" ht="15.75" thickBot="1" x14ac:dyDescent="0.3">
      <c r="C7" s="117"/>
      <c r="D7" s="118"/>
      <c r="E7" s="64" t="s">
        <v>18</v>
      </c>
      <c r="F7" s="83" t="s">
        <v>19</v>
      </c>
      <c r="G7" s="83" t="s">
        <v>20</v>
      </c>
      <c r="H7" s="119"/>
      <c r="I7" s="120"/>
      <c r="J7" s="82"/>
    </row>
    <row r="8" spans="1:10" ht="15.75" thickTop="1" x14ac:dyDescent="0.25">
      <c r="C8" s="114" t="s">
        <v>5</v>
      </c>
      <c r="D8" s="55" t="s">
        <v>62</v>
      </c>
      <c r="E8" s="85">
        <v>0.66078308192796875</v>
      </c>
      <c r="F8" s="67">
        <v>1.7140606196399033E-3</v>
      </c>
      <c r="G8" s="86"/>
      <c r="H8" s="66">
        <v>385.50741692367257</v>
      </c>
      <c r="I8" s="68">
        <v>0</v>
      </c>
      <c r="J8" s="82"/>
    </row>
    <row r="9" spans="1:10" ht="36.75" thickBot="1" x14ac:dyDescent="0.3">
      <c r="C9" s="112"/>
      <c r="D9" s="87" t="s">
        <v>64</v>
      </c>
      <c r="E9" s="77">
        <v>0.95823655852338818</v>
      </c>
      <c r="F9" s="78">
        <v>1.7144953845472499E-3</v>
      </c>
      <c r="G9" s="78">
        <v>0.9968615506016697</v>
      </c>
      <c r="H9" s="88">
        <v>558.90296769532074</v>
      </c>
      <c r="I9" s="79">
        <v>0</v>
      </c>
      <c r="J9" s="82"/>
    </row>
    <row r="10" spans="1:10" ht="15.75" customHeight="1" thickTop="1" x14ac:dyDescent="0.25">
      <c r="C10" s="157" t="s">
        <v>42</v>
      </c>
      <c r="D10" s="157"/>
      <c r="E10" s="157"/>
      <c r="F10" s="157"/>
      <c r="G10" s="157"/>
      <c r="H10" s="157"/>
      <c r="I10" s="157"/>
      <c r="J10" s="82"/>
    </row>
    <row r="12" spans="1:10" x14ac:dyDescent="0.25">
      <c r="D12" t="str">
        <f>"Combined Score="&amp;E8&amp;" + "&amp;E9&amp;" * Urban Score"</f>
        <v>Combined Score=0.660783081927969 + 0.958236558523388 * Urban Score</v>
      </c>
    </row>
    <row r="14" spans="1:10" x14ac:dyDescent="0.25">
      <c r="B14" t="s">
        <v>11</v>
      </c>
    </row>
    <row r="16" spans="1:10" ht="15.75" customHeight="1" thickBot="1" x14ac:dyDescent="0.3">
      <c r="C16" s="156" t="s">
        <v>21</v>
      </c>
      <c r="D16" s="156"/>
      <c r="E16" s="156"/>
      <c r="F16" s="156"/>
      <c r="G16" s="156"/>
      <c r="H16" s="156"/>
      <c r="I16" s="156"/>
      <c r="J16" s="82"/>
    </row>
    <row r="17" spans="2:10" ht="25.5" thickTop="1" x14ac:dyDescent="0.25">
      <c r="C17" s="115" t="s">
        <v>13</v>
      </c>
      <c r="D17" s="116"/>
      <c r="E17" s="106" t="s">
        <v>14</v>
      </c>
      <c r="F17" s="107"/>
      <c r="G17" s="80" t="s">
        <v>15</v>
      </c>
      <c r="H17" s="107" t="s">
        <v>16</v>
      </c>
      <c r="I17" s="108" t="s">
        <v>17</v>
      </c>
      <c r="J17" s="82"/>
    </row>
    <row r="18" spans="2:10" ht="15.75" thickBot="1" x14ac:dyDescent="0.3">
      <c r="C18" s="117"/>
      <c r="D18" s="118"/>
      <c r="E18" s="64" t="s">
        <v>18</v>
      </c>
      <c r="F18" s="83" t="s">
        <v>19</v>
      </c>
      <c r="G18" s="83" t="s">
        <v>20</v>
      </c>
      <c r="H18" s="119"/>
      <c r="I18" s="120"/>
      <c r="J18" s="82"/>
    </row>
    <row r="19" spans="2:10" ht="15.75" thickTop="1" x14ac:dyDescent="0.25">
      <c r="C19" s="114" t="s">
        <v>5</v>
      </c>
      <c r="D19" s="55" t="s">
        <v>62</v>
      </c>
      <c r="E19" s="85">
        <v>-0.55829658850126529</v>
      </c>
      <c r="F19" s="67">
        <v>1.5834836188307873E-3</v>
      </c>
      <c r="G19" s="86"/>
      <c r="H19" s="66">
        <v>-352.57490627752776</v>
      </c>
      <c r="I19" s="68">
        <v>0</v>
      </c>
      <c r="J19" s="82"/>
    </row>
    <row r="20" spans="2:10" ht="36.75" thickBot="1" x14ac:dyDescent="0.3">
      <c r="C20" s="112"/>
      <c r="D20" s="87" t="s">
        <v>63</v>
      </c>
      <c r="E20" s="77">
        <v>0.61471918788841706</v>
      </c>
      <c r="F20" s="78">
        <v>1.5838229488719358E-3</v>
      </c>
      <c r="G20" s="78">
        <v>0.99234841613193858</v>
      </c>
      <c r="H20" s="88">
        <v>388.12367779254964</v>
      </c>
      <c r="I20" s="79">
        <v>0</v>
      </c>
      <c r="J20" s="82"/>
    </row>
    <row r="21" spans="2:10" ht="15.75" customHeight="1" thickTop="1" x14ac:dyDescent="0.25">
      <c r="C21" s="157" t="s">
        <v>42</v>
      </c>
      <c r="D21" s="157"/>
      <c r="E21" s="157"/>
      <c r="F21" s="157"/>
      <c r="G21" s="157"/>
      <c r="H21" s="157"/>
      <c r="I21" s="157"/>
      <c r="J21" s="82"/>
    </row>
    <row r="23" spans="2:10" x14ac:dyDescent="0.25">
      <c r="D23" t="str">
        <f>"Combined Score="&amp;E19&amp;" + "&amp;E20&amp;" * Rural Score"</f>
        <v>Combined Score=-0.558296588501265 + 0.614719187888417 * Rural Score</v>
      </c>
    </row>
    <row r="26" spans="2:10" x14ac:dyDescent="0.25">
      <c r="B26" t="s">
        <v>22</v>
      </c>
    </row>
    <row r="28" spans="2:10" x14ac:dyDescent="0.25">
      <c r="C28" s="156" t="s">
        <v>23</v>
      </c>
      <c r="D28" s="156"/>
      <c r="E28" s="156"/>
      <c r="F28" s="82"/>
    </row>
    <row r="29" spans="2:10" ht="15.75" thickBot="1" x14ac:dyDescent="0.3">
      <c r="C29" s="97" t="s">
        <v>43</v>
      </c>
      <c r="D29" s="82"/>
      <c r="E29" s="82"/>
      <c r="F29" s="82"/>
    </row>
    <row r="30" spans="2:10" ht="15.75" thickTop="1" x14ac:dyDescent="0.25">
      <c r="C30" s="109" t="s">
        <v>24</v>
      </c>
      <c r="D30" s="55" t="s">
        <v>25</v>
      </c>
      <c r="E30" s="56">
        <v>4306.000076999997</v>
      </c>
      <c r="F30" s="82"/>
    </row>
    <row r="31" spans="2:10" x14ac:dyDescent="0.25">
      <c r="C31" s="110"/>
      <c r="D31" s="81" t="s">
        <v>26</v>
      </c>
      <c r="E31" s="57">
        <v>0</v>
      </c>
      <c r="F31" s="82"/>
    </row>
    <row r="32" spans="2:10" x14ac:dyDescent="0.25">
      <c r="C32" s="110" t="s">
        <v>1</v>
      </c>
      <c r="D32" s="111"/>
      <c r="E32" s="58">
        <v>0.28196352861780732</v>
      </c>
      <c r="F32" s="82"/>
    </row>
    <row r="33" spans="3:6" ht="15" customHeight="1" x14ac:dyDescent="0.25">
      <c r="C33" s="110" t="s">
        <v>44</v>
      </c>
      <c r="D33" s="111"/>
      <c r="E33" s="59">
        <v>1.6211085145209154E-2</v>
      </c>
      <c r="F33" s="82"/>
    </row>
    <row r="34" spans="3:6" x14ac:dyDescent="0.25">
      <c r="C34" s="110" t="s">
        <v>27</v>
      </c>
      <c r="D34" s="111"/>
      <c r="E34" s="58">
        <v>0.21721492196559103</v>
      </c>
      <c r="F34" s="82"/>
    </row>
    <row r="35" spans="3:6" x14ac:dyDescent="0.25">
      <c r="C35" s="110" t="s">
        <v>28</v>
      </c>
      <c r="D35" s="111"/>
      <c r="E35" s="61">
        <v>-1.0418153071733325</v>
      </c>
      <c r="F35" s="82"/>
    </row>
    <row r="36" spans="3:6" ht="15" customHeight="1" x14ac:dyDescent="0.25">
      <c r="C36" s="110" t="s">
        <v>29</v>
      </c>
      <c r="D36" s="111"/>
      <c r="E36" s="94">
        <v>1.063773343688168</v>
      </c>
      <c r="F36" s="82"/>
    </row>
    <row r="37" spans="3:6" x14ac:dyDescent="0.25">
      <c r="C37" s="110" t="s">
        <v>30</v>
      </c>
      <c r="D37" s="111"/>
      <c r="E37" s="60">
        <v>0.22675281624226049</v>
      </c>
      <c r="F37" s="82"/>
    </row>
    <row r="38" spans="3:6" ht="15" customHeight="1" x14ac:dyDescent="0.25">
      <c r="C38" s="110" t="s">
        <v>31</v>
      </c>
      <c r="D38" s="111"/>
      <c r="E38" s="60">
        <v>3.7315339538764057E-2</v>
      </c>
      <c r="F38" s="82"/>
    </row>
    <row r="39" spans="3:6" x14ac:dyDescent="0.25">
      <c r="C39" s="110" t="s">
        <v>32</v>
      </c>
      <c r="D39" s="111"/>
      <c r="E39" s="158">
        <v>-1.2236511941838992</v>
      </c>
      <c r="F39" s="82"/>
    </row>
    <row r="40" spans="3:6" ht="15" customHeight="1" x14ac:dyDescent="0.25">
      <c r="C40" s="110" t="s">
        <v>33</v>
      </c>
      <c r="D40" s="111"/>
      <c r="E40" s="60">
        <v>7.461338147975001E-2</v>
      </c>
      <c r="F40" s="82"/>
    </row>
    <row r="41" spans="3:6" x14ac:dyDescent="0.25">
      <c r="C41" s="110" t="s">
        <v>34</v>
      </c>
      <c r="D41" s="111"/>
      <c r="E41" s="61">
        <v>-1.7277675106952644</v>
      </c>
      <c r="F41" s="82"/>
    </row>
    <row r="42" spans="3:6" x14ac:dyDescent="0.25">
      <c r="C42" s="110" t="s">
        <v>35</v>
      </c>
      <c r="D42" s="111"/>
      <c r="E42" s="61">
        <v>3.0875175747786412</v>
      </c>
      <c r="F42" s="82"/>
    </row>
    <row r="43" spans="3:6" x14ac:dyDescent="0.25">
      <c r="C43" s="110" t="s">
        <v>36</v>
      </c>
      <c r="D43" s="62" t="s">
        <v>37</v>
      </c>
      <c r="E43" s="58">
        <v>-0.82378173294850443</v>
      </c>
      <c r="F43" s="82"/>
    </row>
    <row r="44" spans="3:6" x14ac:dyDescent="0.25">
      <c r="C44" s="110"/>
      <c r="D44" s="62" t="s">
        <v>38</v>
      </c>
      <c r="E44" s="58">
        <v>-0.29244401269810227</v>
      </c>
      <c r="F44" s="82"/>
    </row>
    <row r="45" spans="3:6" x14ac:dyDescent="0.25">
      <c r="C45" s="110"/>
      <c r="D45" s="62" t="s">
        <v>39</v>
      </c>
      <c r="E45" s="58">
        <v>0.69219849385143772</v>
      </c>
      <c r="F45" s="82"/>
    </row>
    <row r="46" spans="3:6" ht="15.75" thickBot="1" x14ac:dyDescent="0.3">
      <c r="C46" s="112"/>
      <c r="D46" s="63" t="s">
        <v>40</v>
      </c>
      <c r="E46" s="95">
        <v>1.3465222310154976</v>
      </c>
      <c r="F46" s="82"/>
    </row>
    <row r="47" spans="3:6" ht="15.75" thickTop="1" x14ac:dyDescent="0.25">
      <c r="C47" s="113"/>
      <c r="D47" s="113"/>
      <c r="E47" s="113"/>
      <c r="F47" s="82"/>
    </row>
    <row r="49" spans="2:2" x14ac:dyDescent="0.25">
      <c r="B49" t="s">
        <v>118</v>
      </c>
    </row>
    <row r="81" spans="1:17" ht="15.75" thickBot="1" x14ac:dyDescent="0.3"/>
    <row r="82" spans="1:17" ht="15.75" customHeight="1" thickTop="1" x14ac:dyDescent="0.25">
      <c r="A82" s="104" t="s">
        <v>45</v>
      </c>
      <c r="B82" s="106" t="s">
        <v>54</v>
      </c>
      <c r="C82" s="107"/>
      <c r="D82" s="107"/>
      <c r="E82" s="107"/>
      <c r="F82" s="107"/>
      <c r="G82" s="107" t="s">
        <v>55</v>
      </c>
      <c r="H82" s="107"/>
      <c r="I82" s="107"/>
      <c r="J82" s="107"/>
      <c r="K82" s="107"/>
      <c r="L82" s="107" t="s">
        <v>56</v>
      </c>
      <c r="M82" s="107"/>
      <c r="N82" s="107"/>
      <c r="O82" s="107"/>
      <c r="P82" s="108"/>
      <c r="Q82" s="82"/>
    </row>
    <row r="83" spans="1:17" ht="15.75" thickBot="1" x14ac:dyDescent="0.3">
      <c r="A83" s="105"/>
      <c r="B83" s="64" t="s">
        <v>57</v>
      </c>
      <c r="C83" s="83" t="s">
        <v>58</v>
      </c>
      <c r="D83" s="83" t="s">
        <v>59</v>
      </c>
      <c r="E83" s="83" t="s">
        <v>60</v>
      </c>
      <c r="F83" s="83" t="s">
        <v>61</v>
      </c>
      <c r="G83" s="83" t="s">
        <v>57</v>
      </c>
      <c r="H83" s="83" t="s">
        <v>58</v>
      </c>
      <c r="I83" s="83" t="s">
        <v>59</v>
      </c>
      <c r="J83" s="83" t="s">
        <v>60</v>
      </c>
      <c r="K83" s="83" t="s">
        <v>61</v>
      </c>
      <c r="L83" s="83" t="s">
        <v>57</v>
      </c>
      <c r="M83" s="83" t="s">
        <v>58</v>
      </c>
      <c r="N83" s="83" t="s">
        <v>59</v>
      </c>
      <c r="O83" s="83" t="s">
        <v>60</v>
      </c>
      <c r="P83" s="84" t="s">
        <v>61</v>
      </c>
      <c r="Q83" s="82"/>
    </row>
    <row r="84" spans="1:17" ht="15.75" thickTop="1" x14ac:dyDescent="0.25">
      <c r="A84" s="65" t="s">
        <v>65</v>
      </c>
      <c r="B84" s="159">
        <v>0</v>
      </c>
      <c r="C84" s="66">
        <v>0</v>
      </c>
      <c r="D84" s="66">
        <v>0</v>
      </c>
      <c r="E84" s="67">
        <v>1.4289211815336851E-3</v>
      </c>
      <c r="F84" s="67">
        <v>1.0572171030946651E-2</v>
      </c>
      <c r="G84" s="66">
        <v>0</v>
      </c>
      <c r="H84" s="66">
        <v>0</v>
      </c>
      <c r="I84" s="67">
        <v>2.0039055846755201E-3</v>
      </c>
      <c r="J84" s="67">
        <v>5.5770578170255686E-3</v>
      </c>
      <c r="K84" s="67">
        <v>1.0484832485624729E-2</v>
      </c>
      <c r="L84" s="66">
        <v>0</v>
      </c>
      <c r="M84" s="66">
        <v>0</v>
      </c>
      <c r="N84" s="66">
        <v>0</v>
      </c>
      <c r="O84" s="66">
        <v>0</v>
      </c>
      <c r="P84" s="93">
        <v>3.7649420374396962E-3</v>
      </c>
      <c r="Q84" s="82"/>
    </row>
    <row r="85" spans="1:17" x14ac:dyDescent="0.25">
      <c r="A85" s="69" t="s">
        <v>66</v>
      </c>
      <c r="B85" s="75">
        <v>0</v>
      </c>
      <c r="C85" s="71">
        <v>3.0190446838247416E-4</v>
      </c>
      <c r="D85" s="71">
        <v>2.6409748994757534E-3</v>
      </c>
      <c r="E85" s="71">
        <v>1.0991670469210261E-2</v>
      </c>
      <c r="F85" s="71">
        <v>1.0494851472021749E-2</v>
      </c>
      <c r="G85" s="71">
        <v>5.8712842861135281E-4</v>
      </c>
      <c r="H85" s="71">
        <v>4.2828180891735772E-3</v>
      </c>
      <c r="I85" s="71">
        <v>1.566014392870644E-2</v>
      </c>
      <c r="J85" s="71">
        <v>1.6967178730318527E-2</v>
      </c>
      <c r="K85" s="71">
        <v>4.2442020874409016E-3</v>
      </c>
      <c r="L85" s="73">
        <v>0</v>
      </c>
      <c r="M85" s="73">
        <v>0</v>
      </c>
      <c r="N85" s="73">
        <v>0</v>
      </c>
      <c r="O85" s="73">
        <v>0</v>
      </c>
      <c r="P85" s="72">
        <v>1.5214849865143661E-3</v>
      </c>
      <c r="Q85" s="82"/>
    </row>
    <row r="86" spans="1:17" x14ac:dyDescent="0.25">
      <c r="A86" s="69" t="s">
        <v>67</v>
      </c>
      <c r="B86" s="75">
        <v>0</v>
      </c>
      <c r="C86" s="71">
        <v>1.961614104884267E-3</v>
      </c>
      <c r="D86" s="71">
        <v>7.7681131456588575E-3</v>
      </c>
      <c r="E86" s="71">
        <v>5.6579567986087397E-2</v>
      </c>
      <c r="F86" s="71">
        <v>3.5713996390890339E-2</v>
      </c>
      <c r="G86" s="71">
        <v>3.8148471704084908E-3</v>
      </c>
      <c r="H86" s="71">
        <v>2.9608613866645889E-2</v>
      </c>
      <c r="I86" s="71">
        <v>6.2468001385877193E-2</v>
      </c>
      <c r="J86" s="71">
        <v>3.8880668916869816E-2</v>
      </c>
      <c r="K86" s="71">
        <v>5.1121289641708208E-2</v>
      </c>
      <c r="L86" s="73">
        <v>0</v>
      </c>
      <c r="M86" s="73">
        <v>0</v>
      </c>
      <c r="N86" s="73">
        <v>0</v>
      </c>
      <c r="O86" s="73">
        <v>0</v>
      </c>
      <c r="P86" s="74">
        <v>0</v>
      </c>
      <c r="Q86" s="82"/>
    </row>
    <row r="87" spans="1:17" x14ac:dyDescent="0.25">
      <c r="A87" s="69" t="s">
        <v>68</v>
      </c>
      <c r="B87" s="70">
        <v>8.0099553538708311E-3</v>
      </c>
      <c r="C87" s="71">
        <v>2.2242882595804137E-2</v>
      </c>
      <c r="D87" s="71">
        <v>3.4221942096196327E-2</v>
      </c>
      <c r="E87" s="71">
        <v>3.4103086726266343E-2</v>
      </c>
      <c r="F87" s="71">
        <v>4.0250604177461728E-2</v>
      </c>
      <c r="G87" s="71">
        <v>8.2096657394937263E-3</v>
      </c>
      <c r="H87" s="71">
        <v>3.9273060122833395E-2</v>
      </c>
      <c r="I87" s="71">
        <v>2.9569546678144147E-2</v>
      </c>
      <c r="J87" s="71">
        <v>3.8938597190364646E-2</v>
      </c>
      <c r="K87" s="71">
        <v>3.4135181231050742E-2</v>
      </c>
      <c r="L87" s="71">
        <v>6.7990780535060686E-3</v>
      </c>
      <c r="M87" s="71">
        <v>1.2939664172028555E-2</v>
      </c>
      <c r="N87" s="71">
        <v>2.0364708021325728E-2</v>
      </c>
      <c r="O87" s="71">
        <v>2.9016258977735562E-2</v>
      </c>
      <c r="P87" s="72">
        <v>5.3585800188428102E-2</v>
      </c>
      <c r="Q87" s="82"/>
    </row>
    <row r="88" spans="1:17" x14ac:dyDescent="0.25">
      <c r="A88" s="69" t="s">
        <v>120</v>
      </c>
      <c r="B88" s="70">
        <v>0.48752795010350164</v>
      </c>
      <c r="C88" s="71">
        <v>0.75932795630792616</v>
      </c>
      <c r="D88" s="71">
        <v>0.69199619667709678</v>
      </c>
      <c r="E88" s="71">
        <v>0.35094875811555409</v>
      </c>
      <c r="F88" s="71">
        <v>0.19690725274918996</v>
      </c>
      <c r="G88" s="71">
        <v>0.65062716818302901</v>
      </c>
      <c r="H88" s="71">
        <v>0.53801010838241226</v>
      </c>
      <c r="I88" s="71">
        <v>0.34486996589348201</v>
      </c>
      <c r="J88" s="71">
        <v>0.1921330301076189</v>
      </c>
      <c r="K88" s="71">
        <v>0.17255894643424205</v>
      </c>
      <c r="L88" s="71">
        <v>0.3888538544518983</v>
      </c>
      <c r="M88" s="71">
        <v>0.69034569161703885</v>
      </c>
      <c r="N88" s="71">
        <v>0.71950638992602112</v>
      </c>
      <c r="O88" s="71">
        <v>0.81659447451152278</v>
      </c>
      <c r="P88" s="72">
        <v>0.62445158219416985</v>
      </c>
      <c r="Q88" s="82"/>
    </row>
    <row r="89" spans="1:17" x14ac:dyDescent="0.25">
      <c r="A89" s="69" t="s">
        <v>69</v>
      </c>
      <c r="B89" s="70">
        <v>2.3561159230920389E-2</v>
      </c>
      <c r="C89" s="71">
        <v>4.0749548518693703E-2</v>
      </c>
      <c r="D89" s="71">
        <v>0.12931689011021222</v>
      </c>
      <c r="E89" s="71">
        <v>0.11127521007699856</v>
      </c>
      <c r="F89" s="71">
        <v>4.7003825024764377E-2</v>
      </c>
      <c r="G89" s="71">
        <v>9.1180263359464359E-2</v>
      </c>
      <c r="H89" s="71">
        <v>0.18499056191273527</v>
      </c>
      <c r="I89" s="71">
        <v>8.5801218558237483E-2</v>
      </c>
      <c r="J89" s="71">
        <v>5.5097291304114629E-2</v>
      </c>
      <c r="K89" s="71">
        <v>3.9722695695535375E-2</v>
      </c>
      <c r="L89" s="71">
        <v>1.0936698885389612E-2</v>
      </c>
      <c r="M89" s="71">
        <v>1.1495619229289289E-2</v>
      </c>
      <c r="N89" s="71">
        <v>3.1591089287582773E-2</v>
      </c>
      <c r="O89" s="71">
        <v>4.0709537775724468E-2</v>
      </c>
      <c r="P89" s="72">
        <v>0.13999422064519293</v>
      </c>
      <c r="Q89" s="82"/>
    </row>
    <row r="90" spans="1:17" x14ac:dyDescent="0.25">
      <c r="A90" s="69" t="s">
        <v>70</v>
      </c>
      <c r="B90" s="70">
        <v>3.9292234780750196E-2</v>
      </c>
      <c r="C90" s="71">
        <v>3.5754906534397127E-2</v>
      </c>
      <c r="D90" s="71">
        <v>3.6547639396678246E-2</v>
      </c>
      <c r="E90" s="71">
        <v>1.290657090460208E-2</v>
      </c>
      <c r="F90" s="71">
        <v>1.3802137467980122E-2</v>
      </c>
      <c r="G90" s="71">
        <v>6.5696410521499979E-2</v>
      </c>
      <c r="H90" s="71">
        <v>4.0591065852096729E-2</v>
      </c>
      <c r="I90" s="71">
        <v>3.9499731635498914E-3</v>
      </c>
      <c r="J90" s="71">
        <v>1.9629810299286E-2</v>
      </c>
      <c r="K90" s="71">
        <v>3.7535193802242591E-3</v>
      </c>
      <c r="L90" s="71">
        <v>3.4416775443710523E-2</v>
      </c>
      <c r="M90" s="71">
        <v>3.6964392211524352E-2</v>
      </c>
      <c r="N90" s="71">
        <v>4.5147615295209352E-2</v>
      </c>
      <c r="O90" s="71">
        <v>8.2361667595860794E-3</v>
      </c>
      <c r="P90" s="72">
        <v>2.4118901380258288E-2</v>
      </c>
      <c r="Q90" s="82"/>
    </row>
    <row r="91" spans="1:17" x14ac:dyDescent="0.25">
      <c r="A91" s="69" t="s">
        <v>71</v>
      </c>
      <c r="B91" s="70">
        <v>1.9822201007141795E-2</v>
      </c>
      <c r="C91" s="71">
        <v>6.5056306680841029E-3</v>
      </c>
      <c r="D91" s="71">
        <v>3.8449897725476331E-3</v>
      </c>
      <c r="E91" s="73">
        <v>0</v>
      </c>
      <c r="F91" s="73">
        <v>0</v>
      </c>
      <c r="G91" s="71">
        <v>7.777712089563165E-3</v>
      </c>
      <c r="H91" s="71">
        <v>5.143154922518536E-3</v>
      </c>
      <c r="I91" s="73">
        <v>0</v>
      </c>
      <c r="J91" s="73">
        <v>0</v>
      </c>
      <c r="K91" s="73">
        <v>0</v>
      </c>
      <c r="L91" s="71">
        <v>2.7553603552362291E-2</v>
      </c>
      <c r="M91" s="71">
        <v>7.841830119849489E-3</v>
      </c>
      <c r="N91" s="71">
        <v>1.2907395831006887E-2</v>
      </c>
      <c r="O91" s="73">
        <v>0</v>
      </c>
      <c r="P91" s="72">
        <v>1.8922492696548867E-3</v>
      </c>
      <c r="Q91" s="82"/>
    </row>
    <row r="92" spans="1:17" x14ac:dyDescent="0.25">
      <c r="A92" s="69" t="s">
        <v>121</v>
      </c>
      <c r="B92" s="70">
        <v>8.7128616268070586E-2</v>
      </c>
      <c r="C92" s="71">
        <v>1.4478203701352858E-2</v>
      </c>
      <c r="D92" s="71">
        <v>1.1079660782771556E-2</v>
      </c>
      <c r="E92" s="71">
        <v>5.1924416644919917E-3</v>
      </c>
      <c r="F92" s="73">
        <v>0</v>
      </c>
      <c r="G92" s="71">
        <v>6.2669025624379121E-2</v>
      </c>
      <c r="H92" s="71">
        <v>5.9084147007700503E-3</v>
      </c>
      <c r="I92" s="73">
        <v>0</v>
      </c>
      <c r="J92" s="71">
        <v>5.2346099944807507E-3</v>
      </c>
      <c r="K92" s="73">
        <v>0</v>
      </c>
      <c r="L92" s="71">
        <v>7.7297565303531685E-2</v>
      </c>
      <c r="M92" s="71">
        <v>4.7992447346152621E-2</v>
      </c>
      <c r="N92" s="71">
        <v>1.9731990371503232E-2</v>
      </c>
      <c r="O92" s="71">
        <v>1.4777225549193794E-2</v>
      </c>
      <c r="P92" s="72">
        <v>1.9678471459677084E-2</v>
      </c>
      <c r="Q92" s="82"/>
    </row>
    <row r="93" spans="1:17" x14ac:dyDescent="0.25">
      <c r="A93" s="69" t="s">
        <v>122</v>
      </c>
      <c r="B93" s="70">
        <v>6.7914505759986794E-4</v>
      </c>
      <c r="C93" s="73">
        <v>0</v>
      </c>
      <c r="D93" s="73">
        <v>0</v>
      </c>
      <c r="E93" s="71">
        <v>3.574137836365488E-3</v>
      </c>
      <c r="F93" s="71">
        <v>6.0324266882359028E-3</v>
      </c>
      <c r="G93" s="73">
        <v>0</v>
      </c>
      <c r="H93" s="73">
        <v>0</v>
      </c>
      <c r="I93" s="71">
        <v>3.1608035700469647E-3</v>
      </c>
      <c r="J93" s="71">
        <v>6.5737697678154216E-3</v>
      </c>
      <c r="K93" s="71">
        <v>7.5862634364899303E-3</v>
      </c>
      <c r="L93" s="71">
        <v>1.3973086965974248E-3</v>
      </c>
      <c r="M93" s="73">
        <v>0</v>
      </c>
      <c r="N93" s="73">
        <v>0</v>
      </c>
      <c r="O93" s="73">
        <v>0</v>
      </c>
      <c r="P93" s="74">
        <v>0</v>
      </c>
      <c r="Q93" s="82"/>
    </row>
    <row r="94" spans="1:17" ht="24" x14ac:dyDescent="0.25">
      <c r="A94" s="69" t="s">
        <v>49</v>
      </c>
      <c r="B94" s="70">
        <v>0.33397873819814444</v>
      </c>
      <c r="C94" s="71">
        <v>0.11480600623399358</v>
      </c>
      <c r="D94" s="71">
        <v>2.0961092742432654E-2</v>
      </c>
      <c r="E94" s="71">
        <v>4.4970160568990917E-3</v>
      </c>
      <c r="F94" s="71">
        <v>3.6560792704460135E-4</v>
      </c>
      <c r="G94" s="71">
        <v>0.10943777888355054</v>
      </c>
      <c r="H94" s="73">
        <v>0</v>
      </c>
      <c r="I94" s="71">
        <v>3.6707732201053541E-3</v>
      </c>
      <c r="J94" s="73">
        <v>0</v>
      </c>
      <c r="K94" s="73">
        <v>0</v>
      </c>
      <c r="L94" s="71">
        <v>0.45274511561300412</v>
      </c>
      <c r="M94" s="71">
        <v>0.19242035530411694</v>
      </c>
      <c r="N94" s="71">
        <v>0.15075081126735035</v>
      </c>
      <c r="O94" s="71">
        <v>8.0878739360637802E-2</v>
      </c>
      <c r="P94" s="72">
        <v>2.7088927462850701E-2</v>
      </c>
      <c r="Q94" s="82"/>
    </row>
    <row r="95" spans="1:17" x14ac:dyDescent="0.25">
      <c r="A95" s="69" t="s">
        <v>50</v>
      </c>
      <c r="B95" s="75">
        <v>0</v>
      </c>
      <c r="C95" s="73">
        <v>0</v>
      </c>
      <c r="D95" s="71">
        <v>8.0422245218218034E-3</v>
      </c>
      <c r="E95" s="71">
        <v>1.123387188639907E-2</v>
      </c>
      <c r="F95" s="71">
        <v>3.1252596949848631E-2</v>
      </c>
      <c r="G95" s="73">
        <v>0</v>
      </c>
      <c r="H95" s="73">
        <v>0</v>
      </c>
      <c r="I95" s="71">
        <v>1.6685695962566853E-2</v>
      </c>
      <c r="J95" s="71">
        <v>1.6185639949771534E-2</v>
      </c>
      <c r="K95" s="71">
        <v>4.1721925780241371E-2</v>
      </c>
      <c r="L95" s="73">
        <v>0</v>
      </c>
      <c r="M95" s="73">
        <v>0</v>
      </c>
      <c r="N95" s="73">
        <v>0</v>
      </c>
      <c r="O95" s="73">
        <v>0</v>
      </c>
      <c r="P95" s="72">
        <v>1.817459870091773E-2</v>
      </c>
      <c r="Q95" s="82"/>
    </row>
    <row r="96" spans="1:17" x14ac:dyDescent="0.25">
      <c r="A96" s="69" t="s">
        <v>123</v>
      </c>
      <c r="B96" s="75">
        <v>0</v>
      </c>
      <c r="C96" s="71">
        <v>3.8713468664819881E-3</v>
      </c>
      <c r="D96" s="71">
        <v>5.3580275855108966E-2</v>
      </c>
      <c r="E96" s="71">
        <v>0.39726874709559129</v>
      </c>
      <c r="F96" s="71">
        <v>0.60760453012161597</v>
      </c>
      <c r="G96" s="73">
        <v>0</v>
      </c>
      <c r="H96" s="71">
        <v>0.15219220215081433</v>
      </c>
      <c r="I96" s="71">
        <v>0.43215997205460854</v>
      </c>
      <c r="J96" s="71">
        <v>0.60478234592233371</v>
      </c>
      <c r="K96" s="71">
        <v>0.6346711438274425</v>
      </c>
      <c r="L96" s="73">
        <v>0</v>
      </c>
      <c r="M96" s="73">
        <v>0</v>
      </c>
      <c r="N96" s="73">
        <v>0</v>
      </c>
      <c r="O96" s="71">
        <v>9.7875970655995122E-3</v>
      </c>
      <c r="P96" s="72">
        <v>8.5728821674896122E-2</v>
      </c>
      <c r="Q96" s="82"/>
    </row>
    <row r="97" spans="1:17" x14ac:dyDescent="0.25">
      <c r="A97" s="69" t="s">
        <v>72</v>
      </c>
      <c r="B97" s="75">
        <v>0</v>
      </c>
      <c r="C97" s="73">
        <v>0</v>
      </c>
      <c r="D97" s="73">
        <v>0</v>
      </c>
      <c r="E97" s="71">
        <v>6.0220301083915668E-3</v>
      </c>
      <c r="F97" s="71">
        <v>1.462796933569074E-2</v>
      </c>
      <c r="G97" s="73">
        <v>0</v>
      </c>
      <c r="H97" s="73">
        <v>0</v>
      </c>
      <c r="I97" s="71">
        <v>9.1570336052727713E-3</v>
      </c>
      <c r="J97" s="71">
        <v>7.749645969768266E-3</v>
      </c>
      <c r="K97" s="71">
        <v>1.978184996066773E-2</v>
      </c>
      <c r="L97" s="73">
        <v>0</v>
      </c>
      <c r="M97" s="73">
        <v>0</v>
      </c>
      <c r="N97" s="73">
        <v>0</v>
      </c>
      <c r="O97" s="73">
        <v>0</v>
      </c>
      <c r="P97" s="74">
        <v>0</v>
      </c>
      <c r="Q97" s="82"/>
    </row>
    <row r="98" spans="1:17" x14ac:dyDescent="0.25">
      <c r="A98" s="69" t="s">
        <v>73</v>
      </c>
      <c r="B98" s="75">
        <v>0</v>
      </c>
      <c r="C98" s="71">
        <v>1.7295396521716483E-3</v>
      </c>
      <c r="D98" s="71">
        <v>5.2978974925726133E-2</v>
      </c>
      <c r="E98" s="71">
        <v>0.1319978656900756</v>
      </c>
      <c r="F98" s="71">
        <v>0.59250104386428371</v>
      </c>
      <c r="G98" s="71">
        <v>1.25820295511537E-3</v>
      </c>
      <c r="H98" s="71">
        <v>4.7531434207021439E-2</v>
      </c>
      <c r="I98" s="71">
        <v>0.11547197403673441</v>
      </c>
      <c r="J98" s="71">
        <v>0.31636580706312439</v>
      </c>
      <c r="K98" s="71">
        <v>0.73896247732601328</v>
      </c>
      <c r="L98" s="73">
        <v>0</v>
      </c>
      <c r="M98" s="73">
        <v>0</v>
      </c>
      <c r="N98" s="73">
        <v>0</v>
      </c>
      <c r="O98" s="71">
        <v>2.03285754511894E-2</v>
      </c>
      <c r="P98" s="72">
        <v>0.19056044420127466</v>
      </c>
      <c r="Q98" s="82"/>
    </row>
    <row r="99" spans="1:17" x14ac:dyDescent="0.25">
      <c r="A99" s="69" t="s">
        <v>74</v>
      </c>
      <c r="B99" s="75">
        <v>0</v>
      </c>
      <c r="C99" s="71">
        <v>2.6667512518772345E-2</v>
      </c>
      <c r="D99" s="71">
        <v>4.5342452391695764E-2</v>
      </c>
      <c r="E99" s="71">
        <v>3.2837927528591333E-2</v>
      </c>
      <c r="F99" s="71">
        <v>1.2639073156013687E-2</v>
      </c>
      <c r="G99" s="71">
        <v>4.3160280040286589E-2</v>
      </c>
      <c r="H99" s="71">
        <v>5.9920382607276959E-2</v>
      </c>
      <c r="I99" s="71">
        <v>2.5917803056284074E-2</v>
      </c>
      <c r="J99" s="71">
        <v>1.0248200846164171E-2</v>
      </c>
      <c r="K99" s="71">
        <v>1.8483154799920701E-2</v>
      </c>
      <c r="L99" s="73">
        <v>0</v>
      </c>
      <c r="M99" s="73">
        <v>0</v>
      </c>
      <c r="N99" s="71">
        <v>5.5874006895734575E-3</v>
      </c>
      <c r="O99" s="71">
        <v>4.6774979118406959E-2</v>
      </c>
      <c r="P99" s="72">
        <v>2.1418314976326201E-2</v>
      </c>
      <c r="Q99" s="82"/>
    </row>
    <row r="100" spans="1:17" ht="24" x14ac:dyDescent="0.25">
      <c r="A100" s="69" t="s">
        <v>124</v>
      </c>
      <c r="B100" s="75">
        <v>0</v>
      </c>
      <c r="C100" s="71">
        <v>1.0147883107142572E-3</v>
      </c>
      <c r="D100" s="71">
        <v>3.7028344427475048E-3</v>
      </c>
      <c r="E100" s="73">
        <v>0</v>
      </c>
      <c r="F100" s="73">
        <v>0</v>
      </c>
      <c r="G100" s="73">
        <v>0</v>
      </c>
      <c r="H100" s="73">
        <v>0</v>
      </c>
      <c r="I100" s="73">
        <v>0</v>
      </c>
      <c r="J100" s="73">
        <v>0</v>
      </c>
      <c r="K100" s="73">
        <v>0</v>
      </c>
      <c r="L100" s="73">
        <v>0</v>
      </c>
      <c r="M100" s="73">
        <v>0</v>
      </c>
      <c r="N100" s="71">
        <v>2.2236844440457672E-3</v>
      </c>
      <c r="O100" s="71">
        <v>2.259311849948196E-3</v>
      </c>
      <c r="P100" s="72">
        <v>5.7533372133667469E-3</v>
      </c>
      <c r="Q100" s="82"/>
    </row>
    <row r="101" spans="1:17" x14ac:dyDescent="0.25">
      <c r="A101" s="69" t="s">
        <v>75</v>
      </c>
      <c r="B101" s="70">
        <v>2.8784380714368587E-3</v>
      </c>
      <c r="C101" s="71">
        <v>1.7987725415366987E-2</v>
      </c>
      <c r="D101" s="71">
        <v>1.8758143751122364E-2</v>
      </c>
      <c r="E101" s="71">
        <v>1.051727794981611E-2</v>
      </c>
      <c r="F101" s="71">
        <v>1.3354828972103991E-3</v>
      </c>
      <c r="G101" s="71">
        <v>1.83125330717352E-2</v>
      </c>
      <c r="H101" s="71">
        <v>2.8915950517235552E-2</v>
      </c>
      <c r="I101" s="71">
        <v>8.8416883095844608E-3</v>
      </c>
      <c r="J101" s="71">
        <v>2.8277671087539036E-3</v>
      </c>
      <c r="K101" s="73">
        <v>0</v>
      </c>
      <c r="L101" s="73">
        <v>0</v>
      </c>
      <c r="M101" s="71">
        <v>6.7419530443483221E-3</v>
      </c>
      <c r="N101" s="71">
        <v>1.2010813780388813E-2</v>
      </c>
      <c r="O101" s="71">
        <v>2.1215138754055063E-2</v>
      </c>
      <c r="P101" s="72">
        <v>4.366082119447421E-3</v>
      </c>
      <c r="Q101" s="82"/>
    </row>
    <row r="102" spans="1:17" x14ac:dyDescent="0.25">
      <c r="A102" s="69" t="s">
        <v>76</v>
      </c>
      <c r="B102" s="70">
        <v>5.1437602431612956E-3</v>
      </c>
      <c r="C102" s="71">
        <v>2.338754369761081E-2</v>
      </c>
      <c r="D102" s="71">
        <v>2.5696157280186212E-2</v>
      </c>
      <c r="E102" s="71">
        <v>1.0606177957174643E-2</v>
      </c>
      <c r="F102" s="71">
        <v>1.0746923572283485E-2</v>
      </c>
      <c r="G102" s="71">
        <v>2.3282433775310255E-2</v>
      </c>
      <c r="H102" s="71">
        <v>7.2780550218651766E-3</v>
      </c>
      <c r="I102" s="71">
        <v>1.0656237600262077E-2</v>
      </c>
      <c r="J102" s="71">
        <v>1.6826560980353945E-2</v>
      </c>
      <c r="K102" s="71">
        <v>2.0492048501271733E-3</v>
      </c>
      <c r="L102" s="71">
        <v>3.2266782612508848E-3</v>
      </c>
      <c r="M102" s="71">
        <v>9.623263326196594E-3</v>
      </c>
      <c r="N102" s="71">
        <v>1.9478715490242958E-2</v>
      </c>
      <c r="O102" s="71">
        <v>4.0443767381790216E-2</v>
      </c>
      <c r="P102" s="72">
        <v>2.2619211913411409E-2</v>
      </c>
      <c r="Q102" s="82"/>
    </row>
    <row r="103" spans="1:17" x14ac:dyDescent="0.25">
      <c r="A103" s="69" t="s">
        <v>77</v>
      </c>
      <c r="B103" s="70">
        <v>1.1283146646053064E-2</v>
      </c>
      <c r="C103" s="71">
        <v>3.8760531137780899E-2</v>
      </c>
      <c r="D103" s="71">
        <v>3.9835212078982288E-2</v>
      </c>
      <c r="E103" s="71">
        <v>1.3782752441643779E-2</v>
      </c>
      <c r="F103" s="71">
        <v>3.3512340986530244E-3</v>
      </c>
      <c r="G103" s="71">
        <v>2.4622758439848194E-2</v>
      </c>
      <c r="H103" s="71">
        <v>1.3699493819787792E-2</v>
      </c>
      <c r="I103" s="71">
        <v>1.9514172724134891E-3</v>
      </c>
      <c r="J103" s="71">
        <v>1.9403900580559026E-2</v>
      </c>
      <c r="K103" s="73">
        <v>0</v>
      </c>
      <c r="L103" s="71">
        <v>7.5350821490871456E-3</v>
      </c>
      <c r="M103" s="71">
        <v>1.8138208957084231E-2</v>
      </c>
      <c r="N103" s="71">
        <v>4.032778960929323E-2</v>
      </c>
      <c r="O103" s="71">
        <v>5.459798383569138E-2</v>
      </c>
      <c r="P103" s="72">
        <v>4.7037914157081383E-2</v>
      </c>
      <c r="Q103" s="82"/>
    </row>
    <row r="104" spans="1:17" x14ac:dyDescent="0.25">
      <c r="A104" s="69" t="s">
        <v>125</v>
      </c>
      <c r="B104" s="70">
        <v>2.5137555592360118E-4</v>
      </c>
      <c r="C104" s="71">
        <v>9.9029903098647189E-4</v>
      </c>
      <c r="D104" s="71">
        <v>4.3316221547365719E-3</v>
      </c>
      <c r="E104" s="71">
        <v>9.3222227520828524E-3</v>
      </c>
      <c r="F104" s="71">
        <v>5.1053957917415928E-3</v>
      </c>
      <c r="G104" s="71">
        <v>2.1542538961893416E-3</v>
      </c>
      <c r="H104" s="71">
        <v>2.9761396428114855E-3</v>
      </c>
      <c r="I104" s="71">
        <v>1.3943086408181111E-2</v>
      </c>
      <c r="J104" s="71">
        <v>8.5547349728545396E-3</v>
      </c>
      <c r="K104" s="73">
        <v>0</v>
      </c>
      <c r="L104" s="73">
        <v>0</v>
      </c>
      <c r="M104" s="73">
        <v>0</v>
      </c>
      <c r="N104" s="73">
        <v>0</v>
      </c>
      <c r="O104" s="71">
        <v>2.2047892275435833E-3</v>
      </c>
      <c r="P104" s="72">
        <v>7.4678637989857516E-3</v>
      </c>
      <c r="Q104" s="82"/>
    </row>
    <row r="105" spans="1:17" x14ac:dyDescent="0.25">
      <c r="A105" s="69" t="s">
        <v>78</v>
      </c>
      <c r="B105" s="70">
        <v>4.617384415345256E-3</v>
      </c>
      <c r="C105" s="71">
        <v>1.1946591239269805E-2</v>
      </c>
      <c r="D105" s="71">
        <v>1.4393207347881498E-2</v>
      </c>
      <c r="E105" s="71">
        <v>6.6928012127496677E-3</v>
      </c>
      <c r="F105" s="71">
        <v>6.2799398265444518E-3</v>
      </c>
      <c r="G105" s="71">
        <v>1.3316957674112388E-2</v>
      </c>
      <c r="H105" s="71">
        <v>2.099417279597824E-2</v>
      </c>
      <c r="I105" s="71">
        <v>9.8363376545880649E-3</v>
      </c>
      <c r="J105" s="71">
        <v>6.5432700997620011E-3</v>
      </c>
      <c r="K105" s="73">
        <v>0</v>
      </c>
      <c r="L105" s="71">
        <v>3.4407290349441639E-3</v>
      </c>
      <c r="M105" s="71">
        <v>7.6050861484711794E-3</v>
      </c>
      <c r="N105" s="71">
        <v>7.580559019125601E-3</v>
      </c>
      <c r="O105" s="71">
        <v>9.3741354636895837E-3</v>
      </c>
      <c r="P105" s="72">
        <v>6.8620672838912997E-3</v>
      </c>
      <c r="Q105" s="82"/>
    </row>
    <row r="106" spans="1:17" x14ac:dyDescent="0.25">
      <c r="A106" s="69" t="s">
        <v>79</v>
      </c>
      <c r="B106" s="70">
        <v>0.8757581259120194</v>
      </c>
      <c r="C106" s="71">
        <v>0.5457571708054515</v>
      </c>
      <c r="D106" s="71">
        <v>0.29912398777243193</v>
      </c>
      <c r="E106" s="71">
        <v>7.1096787289406743E-2</v>
      </c>
      <c r="F106" s="71">
        <v>1.4663368476804568E-2</v>
      </c>
      <c r="G106" s="71">
        <v>0.48864041853962292</v>
      </c>
      <c r="H106" s="71">
        <v>0.16184455112340879</v>
      </c>
      <c r="I106" s="71">
        <v>3.2312979820480682E-2</v>
      </c>
      <c r="J106" s="71">
        <v>2.8827981571969138E-2</v>
      </c>
      <c r="K106" s="71">
        <v>3.0265602663941448E-3</v>
      </c>
      <c r="L106" s="71">
        <v>0.90487504477347291</v>
      </c>
      <c r="M106" s="71">
        <v>0.80153472845315499</v>
      </c>
      <c r="N106" s="71">
        <v>0.61799946526065885</v>
      </c>
      <c r="O106" s="71">
        <v>0.51711564748587491</v>
      </c>
      <c r="P106" s="72">
        <v>0.31923821385556017</v>
      </c>
      <c r="Q106" s="82"/>
    </row>
    <row r="107" spans="1:17" x14ac:dyDescent="0.25">
      <c r="A107" s="69" t="s">
        <v>126</v>
      </c>
      <c r="B107" s="75">
        <v>0</v>
      </c>
      <c r="C107" s="73">
        <v>0</v>
      </c>
      <c r="D107" s="73">
        <v>0</v>
      </c>
      <c r="E107" s="73">
        <v>0</v>
      </c>
      <c r="F107" s="71">
        <v>9.5342227449250934E-4</v>
      </c>
      <c r="G107" s="73">
        <v>0</v>
      </c>
      <c r="H107" s="73">
        <v>0</v>
      </c>
      <c r="I107" s="73">
        <v>0</v>
      </c>
      <c r="J107" s="71">
        <v>1.5975793470690467E-3</v>
      </c>
      <c r="K107" s="73">
        <v>0</v>
      </c>
      <c r="L107" s="73">
        <v>0</v>
      </c>
      <c r="M107" s="73">
        <v>0</v>
      </c>
      <c r="N107" s="73">
        <v>0</v>
      </c>
      <c r="O107" s="73">
        <v>0</v>
      </c>
      <c r="P107" s="74">
        <v>0</v>
      </c>
      <c r="Q107" s="82"/>
    </row>
    <row r="108" spans="1:17" x14ac:dyDescent="0.25">
      <c r="A108" s="69" t="s">
        <v>80</v>
      </c>
      <c r="B108" s="75">
        <v>0</v>
      </c>
      <c r="C108" s="73">
        <v>0</v>
      </c>
      <c r="D108" s="71">
        <v>1.7166455003823227E-3</v>
      </c>
      <c r="E108" s="71">
        <v>7.0696567511710365E-3</v>
      </c>
      <c r="F108" s="71">
        <v>3.7444657518817788E-3</v>
      </c>
      <c r="G108" s="73">
        <v>0</v>
      </c>
      <c r="H108" s="73">
        <v>0</v>
      </c>
      <c r="I108" s="71">
        <v>7.3041802186038203E-3</v>
      </c>
      <c r="J108" s="71">
        <v>8.8539201643642474E-3</v>
      </c>
      <c r="K108" s="71">
        <v>3.4717593190566843E-3</v>
      </c>
      <c r="L108" s="73">
        <v>0</v>
      </c>
      <c r="M108" s="73">
        <v>0</v>
      </c>
      <c r="N108" s="73">
        <v>0</v>
      </c>
      <c r="O108" s="73">
        <v>0</v>
      </c>
      <c r="P108" s="72">
        <v>3.6436084736823048E-3</v>
      </c>
      <c r="Q108" s="82"/>
    </row>
    <row r="109" spans="1:17" x14ac:dyDescent="0.25">
      <c r="A109" s="69" t="s">
        <v>81</v>
      </c>
      <c r="B109" s="70">
        <v>7.1233040258525252E-4</v>
      </c>
      <c r="C109" s="71">
        <v>1.9298120523963323E-2</v>
      </c>
      <c r="D109" s="71">
        <v>7.8355669161093836E-2</v>
      </c>
      <c r="E109" s="71">
        <v>0.23031616610638736</v>
      </c>
      <c r="F109" s="71">
        <v>0.18586152105855461</v>
      </c>
      <c r="G109" s="71">
        <v>2.4626254578709345E-2</v>
      </c>
      <c r="H109" s="71">
        <v>0.13729429028493245</v>
      </c>
      <c r="I109" s="71">
        <v>0.25342971501335332</v>
      </c>
      <c r="J109" s="71">
        <v>0.29047377351881182</v>
      </c>
      <c r="K109" s="71">
        <v>0.12712165068086984</v>
      </c>
      <c r="L109" s="71">
        <v>1.4655859675997943E-3</v>
      </c>
      <c r="M109" s="71">
        <v>1.0520398095880141E-3</v>
      </c>
      <c r="N109" s="71">
        <v>7.5541220747636292E-3</v>
      </c>
      <c r="O109" s="71">
        <v>2.7788513923254616E-2</v>
      </c>
      <c r="P109" s="72">
        <v>7.378877320176376E-2</v>
      </c>
      <c r="Q109" s="82"/>
    </row>
    <row r="110" spans="1:17" x14ac:dyDescent="0.25">
      <c r="A110" s="69" t="s">
        <v>82</v>
      </c>
      <c r="B110" s="70">
        <v>9.7726194557110155E-3</v>
      </c>
      <c r="C110" s="71">
        <v>7.2242889323286028E-2</v>
      </c>
      <c r="D110" s="71">
        <v>0.10072625341906065</v>
      </c>
      <c r="E110" s="71">
        <v>0.14184853153422805</v>
      </c>
      <c r="F110" s="71">
        <v>4.1111918714797864E-2</v>
      </c>
      <c r="G110" s="71">
        <v>0.11868978099180677</v>
      </c>
      <c r="H110" s="71">
        <v>0.13002153617691917</v>
      </c>
      <c r="I110" s="71">
        <v>0.16686655787202864</v>
      </c>
      <c r="J110" s="71">
        <v>6.65225407922512E-2</v>
      </c>
      <c r="K110" s="71">
        <v>3.0613468916378433E-2</v>
      </c>
      <c r="L110" s="71">
        <v>1.340073634773469E-3</v>
      </c>
      <c r="M110" s="71">
        <v>2.2836755981189692E-2</v>
      </c>
      <c r="N110" s="71">
        <v>5.055305315026179E-2</v>
      </c>
      <c r="O110" s="71">
        <v>4.6194318875883031E-2</v>
      </c>
      <c r="P110" s="72">
        <v>7.2621815741152423E-2</v>
      </c>
      <c r="Q110" s="82"/>
    </row>
    <row r="111" spans="1:17" x14ac:dyDescent="0.25">
      <c r="A111" s="69" t="s">
        <v>83</v>
      </c>
      <c r="B111" s="75">
        <v>0</v>
      </c>
      <c r="C111" s="71">
        <v>5.5476110916302026E-3</v>
      </c>
      <c r="D111" s="71">
        <v>1.0218577173161963E-2</v>
      </c>
      <c r="E111" s="71">
        <v>5.7922523536406674E-3</v>
      </c>
      <c r="F111" s="73">
        <v>0</v>
      </c>
      <c r="G111" s="71">
        <v>4.4060847130242857E-3</v>
      </c>
      <c r="H111" s="71">
        <v>1.17452638827158E-2</v>
      </c>
      <c r="I111" s="71">
        <v>4.6813990829112319E-3</v>
      </c>
      <c r="J111" s="73">
        <v>0</v>
      </c>
      <c r="K111" s="73">
        <v>0</v>
      </c>
      <c r="L111" s="73">
        <v>0</v>
      </c>
      <c r="M111" s="71">
        <v>3.7491367532823771E-3</v>
      </c>
      <c r="N111" s="71">
        <v>2.2236844440457672E-3</v>
      </c>
      <c r="O111" s="71">
        <v>1.1347623068150158E-3</v>
      </c>
      <c r="P111" s="72">
        <v>1.5302365469559364E-2</v>
      </c>
      <c r="Q111" s="82"/>
    </row>
    <row r="112" spans="1:17" x14ac:dyDescent="0.25">
      <c r="A112" s="69" t="s">
        <v>84</v>
      </c>
      <c r="B112" s="70">
        <v>7.4380888141474585E-3</v>
      </c>
      <c r="C112" s="71">
        <v>2.7888467002135119E-2</v>
      </c>
      <c r="D112" s="71">
        <v>5.0843452297261379E-2</v>
      </c>
      <c r="E112" s="71">
        <v>4.6491043314258573E-2</v>
      </c>
      <c r="F112" s="71">
        <v>1.8368347032735564E-2</v>
      </c>
      <c r="G112" s="71">
        <v>2.8151375292231273E-2</v>
      </c>
      <c r="H112" s="71">
        <v>5.9637179322605927E-2</v>
      </c>
      <c r="I112" s="71">
        <v>5.1386231855282655E-2</v>
      </c>
      <c r="J112" s="71">
        <v>3.7380673902782602E-2</v>
      </c>
      <c r="K112" s="71">
        <v>1.3310074299018093E-2</v>
      </c>
      <c r="L112" s="71">
        <v>7.5451368626032996E-3</v>
      </c>
      <c r="M112" s="71">
        <v>1.1464389467525645E-2</v>
      </c>
      <c r="N112" s="71">
        <v>2.4477956956870859E-2</v>
      </c>
      <c r="O112" s="71">
        <v>2.1581183953156485E-2</v>
      </c>
      <c r="P112" s="72">
        <v>3.6937922052592519E-2</v>
      </c>
      <c r="Q112" s="82"/>
    </row>
    <row r="113" spans="1:17" x14ac:dyDescent="0.25">
      <c r="A113" s="69" t="s">
        <v>85</v>
      </c>
      <c r="B113" s="70">
        <v>3.8565046030553746E-2</v>
      </c>
      <c r="C113" s="71">
        <v>9.0308077954551244E-2</v>
      </c>
      <c r="D113" s="71">
        <v>0.10775840293570771</v>
      </c>
      <c r="E113" s="71">
        <v>0.12855571221573137</v>
      </c>
      <c r="F113" s="71">
        <v>4.5987486412090169E-2</v>
      </c>
      <c r="G113" s="71">
        <v>6.9911581339876558E-2</v>
      </c>
      <c r="H113" s="71">
        <v>0.13745753467397975</v>
      </c>
      <c r="I113" s="71">
        <v>0.12957020337162026</v>
      </c>
      <c r="J113" s="71">
        <v>8.2968141932391923E-2</v>
      </c>
      <c r="K113" s="71">
        <v>2.5210327288322055E-2</v>
      </c>
      <c r="L113" s="71">
        <v>3.4657362537008712E-2</v>
      </c>
      <c r="M113" s="71">
        <v>5.8268920565515706E-2</v>
      </c>
      <c r="N113" s="71">
        <v>9.3162339592154475E-2</v>
      </c>
      <c r="O113" s="71">
        <v>8.3470673323765135E-2</v>
      </c>
      <c r="P113" s="72">
        <v>0.10268055210704008</v>
      </c>
      <c r="Q113" s="82"/>
    </row>
    <row r="114" spans="1:17" ht="24" x14ac:dyDescent="0.25">
      <c r="A114" s="69" t="s">
        <v>86</v>
      </c>
      <c r="B114" s="70">
        <v>3.696568759346635E-2</v>
      </c>
      <c r="C114" s="71">
        <v>0.10347112872265067</v>
      </c>
      <c r="D114" s="71">
        <v>0.12756117232802727</v>
      </c>
      <c r="E114" s="71">
        <v>7.3449297464863644E-2</v>
      </c>
      <c r="F114" s="71">
        <v>9.061800009887851E-3</v>
      </c>
      <c r="G114" s="71">
        <v>0.13551178626061677</v>
      </c>
      <c r="H114" s="71">
        <v>0.13428927031315063</v>
      </c>
      <c r="I114" s="71">
        <v>6.4026432964575664E-2</v>
      </c>
      <c r="J114" s="71">
        <v>3.2929432344381115E-2</v>
      </c>
      <c r="K114" s="71">
        <v>8.3001563130810693E-3</v>
      </c>
      <c r="L114" s="71">
        <v>2.9649557259238003E-2</v>
      </c>
      <c r="M114" s="71">
        <v>4.8128055364512867E-2</v>
      </c>
      <c r="N114" s="71">
        <v>0.10071019640594001</v>
      </c>
      <c r="O114" s="71">
        <v>8.9946616730375822E-2</v>
      </c>
      <c r="P114" s="72">
        <v>6.3969826954794765E-2</v>
      </c>
      <c r="Q114" s="82"/>
    </row>
    <row r="115" spans="1:17" x14ac:dyDescent="0.25">
      <c r="A115" s="69" t="s">
        <v>87</v>
      </c>
      <c r="B115" s="75">
        <v>0</v>
      </c>
      <c r="C115" s="71">
        <v>8.6496230681624617E-4</v>
      </c>
      <c r="D115" s="71">
        <v>1.3810022236399049E-3</v>
      </c>
      <c r="E115" s="71">
        <v>6.7881925401419643E-3</v>
      </c>
      <c r="F115" s="73">
        <v>0</v>
      </c>
      <c r="G115" s="73">
        <v>0</v>
      </c>
      <c r="H115" s="71">
        <v>9.3213356449814726E-4</v>
      </c>
      <c r="I115" s="71">
        <v>1.2006332266617644E-2</v>
      </c>
      <c r="J115" s="73">
        <v>0</v>
      </c>
      <c r="K115" s="73">
        <v>0</v>
      </c>
      <c r="L115" s="73">
        <v>0</v>
      </c>
      <c r="M115" s="73">
        <v>0</v>
      </c>
      <c r="N115" s="71">
        <v>1.8953738489552001E-3</v>
      </c>
      <c r="O115" s="73">
        <v>0</v>
      </c>
      <c r="P115" s="72">
        <v>1.7950562476691651E-3</v>
      </c>
      <c r="Q115" s="82"/>
    </row>
    <row r="116" spans="1:17" x14ac:dyDescent="0.25">
      <c r="A116" s="69" t="s">
        <v>88</v>
      </c>
      <c r="B116" s="70">
        <v>6.6139968595954335E-3</v>
      </c>
      <c r="C116" s="71">
        <v>1.2137041266842006E-2</v>
      </c>
      <c r="D116" s="71">
        <v>1.6636335888239834E-2</v>
      </c>
      <c r="E116" s="71">
        <v>6.231067946915516E-2</v>
      </c>
      <c r="F116" s="71">
        <v>3.1300525367705813E-2</v>
      </c>
      <c r="G116" s="71">
        <v>3.9552984315155745E-3</v>
      </c>
      <c r="H116" s="71">
        <v>4.4039890464919802E-2</v>
      </c>
      <c r="I116" s="71">
        <v>7.4940313910003289E-2</v>
      </c>
      <c r="J116" s="71">
        <v>5.7971452959803819E-2</v>
      </c>
      <c r="K116" s="71">
        <v>9.6693159801511715E-3</v>
      </c>
      <c r="L116" s="71">
        <v>6.2647495200210878E-3</v>
      </c>
      <c r="M116" s="71">
        <v>1.0857462129130146E-2</v>
      </c>
      <c r="N116" s="71">
        <v>1.4214845233680634E-2</v>
      </c>
      <c r="O116" s="71">
        <v>1.5569602318560312E-2</v>
      </c>
      <c r="P116" s="72">
        <v>3.9366302324003758E-3</v>
      </c>
      <c r="Q116" s="82"/>
    </row>
    <row r="117" spans="1:17" x14ac:dyDescent="0.25">
      <c r="A117" s="69" t="s">
        <v>89</v>
      </c>
      <c r="B117" s="75">
        <v>0</v>
      </c>
      <c r="C117" s="73">
        <v>0</v>
      </c>
      <c r="D117" s="71">
        <v>6.3989692791504541E-4</v>
      </c>
      <c r="E117" s="71">
        <v>4.5026253204896944E-3</v>
      </c>
      <c r="F117" s="71">
        <v>2.3600823586282381E-3</v>
      </c>
      <c r="G117" s="73">
        <v>0</v>
      </c>
      <c r="H117" s="71">
        <v>1.4227215808929581E-3</v>
      </c>
      <c r="I117" s="71">
        <v>7.7000756812020286E-3</v>
      </c>
      <c r="J117" s="71">
        <v>3.954615844834761E-3</v>
      </c>
      <c r="K117" s="73">
        <v>0</v>
      </c>
      <c r="L117" s="73">
        <v>0</v>
      </c>
      <c r="M117" s="73">
        <v>0</v>
      </c>
      <c r="N117" s="73">
        <v>0</v>
      </c>
      <c r="O117" s="73">
        <v>0</v>
      </c>
      <c r="P117" s="74">
        <v>0</v>
      </c>
      <c r="Q117" s="82"/>
    </row>
    <row r="118" spans="1:17" x14ac:dyDescent="0.25">
      <c r="A118" s="69" t="s">
        <v>127</v>
      </c>
      <c r="B118" s="75">
        <v>0</v>
      </c>
      <c r="C118" s="73">
        <v>0</v>
      </c>
      <c r="D118" s="73">
        <v>0</v>
      </c>
      <c r="E118" s="71">
        <v>9.0646458603124216E-3</v>
      </c>
      <c r="F118" s="71">
        <v>2.2257498693444556E-2</v>
      </c>
      <c r="G118" s="73">
        <v>0</v>
      </c>
      <c r="H118" s="73">
        <v>0</v>
      </c>
      <c r="I118" s="71">
        <v>6.0635247898975335E-3</v>
      </c>
      <c r="J118" s="71">
        <v>1.5385889808504695E-2</v>
      </c>
      <c r="K118" s="71">
        <v>3.5477278852949615E-2</v>
      </c>
      <c r="L118" s="73">
        <v>0</v>
      </c>
      <c r="M118" s="73">
        <v>0</v>
      </c>
      <c r="N118" s="73">
        <v>0</v>
      </c>
      <c r="O118" s="73">
        <v>0</v>
      </c>
      <c r="P118" s="74">
        <v>0</v>
      </c>
      <c r="Q118" s="82"/>
    </row>
    <row r="119" spans="1:17" ht="24" x14ac:dyDescent="0.25">
      <c r="A119" s="69" t="s">
        <v>128</v>
      </c>
      <c r="B119" s="75">
        <v>0</v>
      </c>
      <c r="C119" s="73">
        <v>0</v>
      </c>
      <c r="D119" s="73">
        <v>0</v>
      </c>
      <c r="E119" s="71">
        <v>2.8928753885682969E-3</v>
      </c>
      <c r="F119" s="71">
        <v>2.8950687962611799E-2</v>
      </c>
      <c r="G119" s="73">
        <v>0</v>
      </c>
      <c r="H119" s="73">
        <v>0</v>
      </c>
      <c r="I119" s="71">
        <v>5.1166526163892541E-3</v>
      </c>
      <c r="J119" s="73">
        <v>0</v>
      </c>
      <c r="K119" s="71">
        <v>5.1405348594332705E-2</v>
      </c>
      <c r="L119" s="73">
        <v>0</v>
      </c>
      <c r="M119" s="73">
        <v>0</v>
      </c>
      <c r="N119" s="73">
        <v>0</v>
      </c>
      <c r="O119" s="73">
        <v>0</v>
      </c>
      <c r="P119" s="72">
        <v>7.8085357863481376E-4</v>
      </c>
      <c r="Q119" s="82"/>
    </row>
    <row r="120" spans="1:17" x14ac:dyDescent="0.25">
      <c r="A120" s="69" t="s">
        <v>129</v>
      </c>
      <c r="B120" s="70">
        <v>6.0403205402279779E-3</v>
      </c>
      <c r="C120" s="71">
        <v>1.4075681021242511E-2</v>
      </c>
      <c r="D120" s="71">
        <v>0.42640135983137184</v>
      </c>
      <c r="E120" s="71">
        <v>0.93236528527584872</v>
      </c>
      <c r="F120" s="71">
        <v>0.93655869238608791</v>
      </c>
      <c r="G120" s="71">
        <v>2.1790769666684216E-2</v>
      </c>
      <c r="H120" s="71">
        <v>0.72247730527961562</v>
      </c>
      <c r="I120" s="71">
        <v>0.94615088461418462</v>
      </c>
      <c r="J120" s="71">
        <v>0.96708693110481936</v>
      </c>
      <c r="K120" s="71">
        <v>0.91144572796967893</v>
      </c>
      <c r="L120" s="73">
        <v>0</v>
      </c>
      <c r="M120" s="71">
        <v>1.0878704532821467E-2</v>
      </c>
      <c r="N120" s="71">
        <v>1.1373946589526484E-2</v>
      </c>
      <c r="O120" s="71">
        <v>5.705793960177663E-2</v>
      </c>
      <c r="P120" s="72">
        <v>0.65660708633413178</v>
      </c>
      <c r="Q120" s="82"/>
    </row>
    <row r="121" spans="1:17" x14ac:dyDescent="0.25">
      <c r="A121" s="69" t="s">
        <v>130</v>
      </c>
      <c r="B121" s="70">
        <v>3.4955374152850764E-2</v>
      </c>
      <c r="C121" s="71">
        <v>7.5709990526808518E-2</v>
      </c>
      <c r="D121" s="71">
        <v>6.6948403447620708E-2</v>
      </c>
      <c r="E121" s="71">
        <v>6.1680176292724046E-3</v>
      </c>
      <c r="F121" s="71">
        <v>2.4828729023872328E-3</v>
      </c>
      <c r="G121" s="71">
        <v>9.0964493686178007E-3</v>
      </c>
      <c r="H121" s="71">
        <v>1.0118010602964659E-2</v>
      </c>
      <c r="I121" s="73">
        <v>0</v>
      </c>
      <c r="J121" s="71">
        <v>5.5701043146255159E-4</v>
      </c>
      <c r="K121" s="73">
        <v>0</v>
      </c>
      <c r="L121" s="71">
        <v>2.4257261324072705E-2</v>
      </c>
      <c r="M121" s="71">
        <v>6.006092315000372E-2</v>
      </c>
      <c r="N121" s="71">
        <v>9.5867788480891114E-2</v>
      </c>
      <c r="O121" s="71">
        <v>9.4215316184875483E-2</v>
      </c>
      <c r="P121" s="72">
        <v>0.11306166504770515</v>
      </c>
      <c r="Q121" s="82"/>
    </row>
    <row r="122" spans="1:17" x14ac:dyDescent="0.25">
      <c r="A122" s="69" t="s">
        <v>131</v>
      </c>
      <c r="B122" s="70">
        <v>0.95674673965785906</v>
      </c>
      <c r="C122" s="71">
        <v>0.89599748991174211</v>
      </c>
      <c r="D122" s="71">
        <v>0.47059448709423113</v>
      </c>
      <c r="E122" s="71">
        <v>1.8766813399662029E-2</v>
      </c>
      <c r="F122" s="71">
        <v>2.681627179954947E-3</v>
      </c>
      <c r="G122" s="71">
        <v>0.96039534163797735</v>
      </c>
      <c r="H122" s="71">
        <v>0.21022064851333414</v>
      </c>
      <c r="I122" s="71">
        <v>9.3301448990527006E-3</v>
      </c>
      <c r="J122" s="71">
        <v>6.6833888527632205E-3</v>
      </c>
      <c r="K122" s="73">
        <v>0</v>
      </c>
      <c r="L122" s="71">
        <v>0.97495222388598746</v>
      </c>
      <c r="M122" s="71">
        <v>0.92308186217241184</v>
      </c>
      <c r="N122" s="71">
        <v>0.87510541574591594</v>
      </c>
      <c r="O122" s="71">
        <v>0.82583884519083162</v>
      </c>
      <c r="P122" s="72">
        <v>0.21213974869398664</v>
      </c>
      <c r="Q122" s="82"/>
    </row>
    <row r="123" spans="1:17" x14ac:dyDescent="0.25">
      <c r="A123" s="69" t="s">
        <v>132</v>
      </c>
      <c r="B123" s="70">
        <v>2.2575656490616139E-3</v>
      </c>
      <c r="C123" s="71">
        <v>1.4216838540206613E-2</v>
      </c>
      <c r="D123" s="71">
        <v>3.6055749626776989E-2</v>
      </c>
      <c r="E123" s="71">
        <v>3.074236244633614E-2</v>
      </c>
      <c r="F123" s="71">
        <v>7.068620875513432E-3</v>
      </c>
      <c r="G123" s="71">
        <v>8.7174393267209077E-3</v>
      </c>
      <c r="H123" s="71">
        <v>5.7184035604085318E-2</v>
      </c>
      <c r="I123" s="71">
        <v>3.333879308047525E-2</v>
      </c>
      <c r="J123" s="71">
        <v>1.0286779802449622E-2</v>
      </c>
      <c r="K123" s="71">
        <v>1.6716445830385698E-3</v>
      </c>
      <c r="L123" s="71">
        <v>7.905147899396459E-4</v>
      </c>
      <c r="M123" s="71">
        <v>5.9785101447626067E-3</v>
      </c>
      <c r="N123" s="71">
        <v>1.7652849183666948E-2</v>
      </c>
      <c r="O123" s="71">
        <v>2.2887899022516742E-2</v>
      </c>
      <c r="P123" s="72">
        <v>1.7410646345541077E-2</v>
      </c>
      <c r="Q123" s="82"/>
    </row>
    <row r="124" spans="1:17" x14ac:dyDescent="0.25">
      <c r="A124" s="69" t="s">
        <v>133</v>
      </c>
      <c r="B124" s="75">
        <v>0</v>
      </c>
      <c r="C124" s="73">
        <v>0</v>
      </c>
      <c r="D124" s="73">
        <v>0</v>
      </c>
      <c r="E124" s="71">
        <v>1.425911933156485E-3</v>
      </c>
      <c r="F124" s="71">
        <v>7.7772356091390486E-3</v>
      </c>
      <c r="G124" s="73">
        <v>0</v>
      </c>
      <c r="H124" s="73">
        <v>0</v>
      </c>
      <c r="I124" s="71">
        <v>2.5220222247929599E-3</v>
      </c>
      <c r="J124" s="73">
        <v>0</v>
      </c>
      <c r="K124" s="71">
        <v>1.398602022770646E-2</v>
      </c>
      <c r="L124" s="73">
        <v>0</v>
      </c>
      <c r="M124" s="73">
        <v>0</v>
      </c>
      <c r="N124" s="73">
        <v>0</v>
      </c>
      <c r="O124" s="73">
        <v>0</v>
      </c>
      <c r="P124" s="74">
        <v>0</v>
      </c>
      <c r="Q124" s="82"/>
    </row>
    <row r="125" spans="1:17" x14ac:dyDescent="0.25">
      <c r="A125" s="69" t="s">
        <v>134</v>
      </c>
      <c r="B125" s="70">
        <v>9.422098611057652E-4</v>
      </c>
      <c r="C125" s="71">
        <v>8.7097617724927103E-3</v>
      </c>
      <c r="D125" s="71">
        <v>0.44463935718081299</v>
      </c>
      <c r="E125" s="71">
        <v>0.93803672256359316</v>
      </c>
      <c r="F125" s="71">
        <v>0.92566088484730424</v>
      </c>
      <c r="G125" s="71">
        <v>1.8142155055803341E-2</v>
      </c>
      <c r="H125" s="71">
        <v>0.73085858462571063</v>
      </c>
      <c r="I125" s="71">
        <v>0.94860838398384106</v>
      </c>
      <c r="J125" s="71">
        <v>0.97297464901506936</v>
      </c>
      <c r="K125" s="71">
        <v>0.89664117394146181</v>
      </c>
      <c r="L125" s="73">
        <v>0</v>
      </c>
      <c r="M125" s="71">
        <v>1.9741323439488256E-3</v>
      </c>
      <c r="N125" s="71">
        <v>5.6347791663807481E-3</v>
      </c>
      <c r="O125" s="71">
        <v>5.8666053242554299E-2</v>
      </c>
      <c r="P125" s="72">
        <v>0.67643899256423246</v>
      </c>
      <c r="Q125" s="82"/>
    </row>
    <row r="126" spans="1:17" x14ac:dyDescent="0.25">
      <c r="A126" s="69" t="s">
        <v>135</v>
      </c>
      <c r="B126" s="70">
        <v>0.98794890428139481</v>
      </c>
      <c r="C126" s="71">
        <v>0.95258695048520436</v>
      </c>
      <c r="D126" s="71">
        <v>0.49617719881546796</v>
      </c>
      <c r="E126" s="71">
        <v>1.7648467368724483E-2</v>
      </c>
      <c r="F126" s="71">
        <v>7.8682042110863014E-3</v>
      </c>
      <c r="G126" s="71">
        <v>0.94839991718487826</v>
      </c>
      <c r="H126" s="71">
        <v>0.20165943082380386</v>
      </c>
      <c r="I126" s="71">
        <v>4.0163119031334351E-3</v>
      </c>
      <c r="J126" s="71">
        <v>1.3526813739760477E-3</v>
      </c>
      <c r="K126" s="71">
        <v>8.1853380051074458E-4</v>
      </c>
      <c r="L126" s="71">
        <v>0.99351749718117854</v>
      </c>
      <c r="M126" s="71">
        <v>0.98043276434404703</v>
      </c>
      <c r="N126" s="71">
        <v>0.95614499403832398</v>
      </c>
      <c r="O126" s="71">
        <v>0.88498261557126867</v>
      </c>
      <c r="P126" s="72">
        <v>0.29163219996958523</v>
      </c>
      <c r="Q126" s="82"/>
    </row>
    <row r="127" spans="1:17" ht="24" x14ac:dyDescent="0.25">
      <c r="A127" s="69" t="s">
        <v>136</v>
      </c>
      <c r="B127" s="70">
        <v>8.8513202084368418E-3</v>
      </c>
      <c r="C127" s="71">
        <v>2.4486449202095157E-2</v>
      </c>
      <c r="D127" s="71">
        <v>2.3127694376943082E-2</v>
      </c>
      <c r="E127" s="71">
        <v>1.614926372466624E-3</v>
      </c>
      <c r="F127" s="71">
        <v>4.1686780090153798E-4</v>
      </c>
      <c r="G127" s="71">
        <v>2.4740488432598143E-2</v>
      </c>
      <c r="H127" s="71">
        <v>1.0297948946400201E-2</v>
      </c>
      <c r="I127" s="71">
        <v>2.8563336262633727E-3</v>
      </c>
      <c r="J127" s="73">
        <v>0</v>
      </c>
      <c r="K127" s="73">
        <v>0</v>
      </c>
      <c r="L127" s="71">
        <v>5.6919880288819153E-3</v>
      </c>
      <c r="M127" s="71">
        <v>1.1614593167241222E-2</v>
      </c>
      <c r="N127" s="71">
        <v>2.0567377611628013E-2</v>
      </c>
      <c r="O127" s="71">
        <v>3.3463432163660212E-2</v>
      </c>
      <c r="P127" s="72">
        <v>1.3737307542006324E-2</v>
      </c>
      <c r="Q127" s="82"/>
    </row>
    <row r="128" spans="1:17" x14ac:dyDescent="0.25">
      <c r="A128" s="69" t="s">
        <v>90</v>
      </c>
      <c r="B128" s="70">
        <v>1.6307181172155385E-3</v>
      </c>
      <c r="C128" s="71">
        <v>3.3953035239975012E-2</v>
      </c>
      <c r="D128" s="71">
        <v>0.1223844068267958</v>
      </c>
      <c r="E128" s="71">
        <v>0.51146573939696793</v>
      </c>
      <c r="F128" s="71">
        <v>0.89564665255736919</v>
      </c>
      <c r="G128" s="71">
        <v>2.8074130732862409E-2</v>
      </c>
      <c r="H128" s="71">
        <v>0.21826458058673209</v>
      </c>
      <c r="I128" s="71">
        <v>0.50312442783086486</v>
      </c>
      <c r="J128" s="71">
        <v>0.84730594541575244</v>
      </c>
      <c r="K128" s="71">
        <v>0.9493197492011306</v>
      </c>
      <c r="L128" s="71">
        <v>7.9051478993964568E-4</v>
      </c>
      <c r="M128" s="71">
        <v>5.1217872342721312E-3</v>
      </c>
      <c r="N128" s="71">
        <v>1.9874093042390593E-2</v>
      </c>
      <c r="O128" s="71">
        <v>6.2444656535728997E-2</v>
      </c>
      <c r="P128" s="72">
        <v>0.23276305722398449</v>
      </c>
      <c r="Q128" s="82"/>
    </row>
    <row r="129" spans="1:17" x14ac:dyDescent="0.25">
      <c r="A129" s="69" t="s">
        <v>137</v>
      </c>
      <c r="B129" s="70">
        <v>1.2635393572296915E-3</v>
      </c>
      <c r="C129" s="71">
        <v>1.1248921472536342E-2</v>
      </c>
      <c r="D129" s="71">
        <v>7.0602633852576493E-2</v>
      </c>
      <c r="E129" s="71">
        <v>5.4122606943048948E-2</v>
      </c>
      <c r="F129" s="71">
        <v>0.28398903941291587</v>
      </c>
      <c r="G129" s="71">
        <v>2.1538233598929958E-2</v>
      </c>
      <c r="H129" s="71">
        <v>4.5698427409132956E-2</v>
      </c>
      <c r="I129" s="71">
        <v>2.8029429953962699E-2</v>
      </c>
      <c r="J129" s="71">
        <v>9.9768043087178848E-2</v>
      </c>
      <c r="K129" s="71">
        <v>0.36623223778986069</v>
      </c>
      <c r="L129" s="71">
        <v>1.5869078637505923E-3</v>
      </c>
      <c r="M129" s="71">
        <v>3.2143985067756888E-4</v>
      </c>
      <c r="N129" s="71">
        <v>8.3373397561567648E-3</v>
      </c>
      <c r="O129" s="71">
        <v>2.2184558025607273E-2</v>
      </c>
      <c r="P129" s="72">
        <v>0.20765161424987261</v>
      </c>
      <c r="Q129" s="82"/>
    </row>
    <row r="130" spans="1:17" x14ac:dyDescent="0.25">
      <c r="A130" s="69" t="s">
        <v>138</v>
      </c>
      <c r="B130" s="70">
        <v>0.29388722189650957</v>
      </c>
      <c r="C130" s="71">
        <v>0.43526317395676367</v>
      </c>
      <c r="D130" s="71">
        <v>0.4665566062514741</v>
      </c>
      <c r="E130" s="71">
        <v>0.46998703515490842</v>
      </c>
      <c r="F130" s="71">
        <v>0.75287931737691838</v>
      </c>
      <c r="G130" s="71">
        <v>0.36536481543949567</v>
      </c>
      <c r="H130" s="71">
        <v>0.37664214314160921</v>
      </c>
      <c r="I130" s="71">
        <v>0.44533591712586379</v>
      </c>
      <c r="J130" s="71">
        <v>0.60815315154757699</v>
      </c>
      <c r="K130" s="71">
        <v>0.81758541199762891</v>
      </c>
      <c r="L130" s="71">
        <v>0.22244652717992411</v>
      </c>
      <c r="M130" s="71">
        <v>0.40331086501111585</v>
      </c>
      <c r="N130" s="71">
        <v>0.40087240988207651</v>
      </c>
      <c r="O130" s="71">
        <v>0.52621957186180779</v>
      </c>
      <c r="P130" s="72">
        <v>0.61725037093621693</v>
      </c>
      <c r="Q130" s="82"/>
    </row>
    <row r="131" spans="1:17" x14ac:dyDescent="0.25">
      <c r="A131" s="69" t="s">
        <v>91</v>
      </c>
      <c r="B131" s="70">
        <v>5.4888778460181909E-3</v>
      </c>
      <c r="C131" s="71">
        <v>7.9901952981998071E-3</v>
      </c>
      <c r="D131" s="71">
        <v>4.5682180010652952E-3</v>
      </c>
      <c r="E131" s="71">
        <v>1.9863244430573797E-3</v>
      </c>
      <c r="F131" s="71">
        <v>1.0891383106738631E-2</v>
      </c>
      <c r="G131" s="71">
        <v>4.9025921563124169E-3</v>
      </c>
      <c r="H131" s="71">
        <v>4.9656983994939641E-3</v>
      </c>
      <c r="I131" s="71">
        <v>3.1608035700469638E-3</v>
      </c>
      <c r="J131" s="71">
        <v>2.5314947613067438E-3</v>
      </c>
      <c r="K131" s="71">
        <v>1.6869409191491835E-2</v>
      </c>
      <c r="L131" s="71">
        <v>9.564465108197133E-3</v>
      </c>
      <c r="M131" s="71">
        <v>4.0804257654862815E-3</v>
      </c>
      <c r="N131" s="71">
        <v>6.4519357255421071E-4</v>
      </c>
      <c r="O131" s="71">
        <v>9.3163648384953293E-3</v>
      </c>
      <c r="P131" s="72">
        <v>4.1458956613879914E-3</v>
      </c>
      <c r="Q131" s="82"/>
    </row>
    <row r="132" spans="1:17" x14ac:dyDescent="0.25">
      <c r="A132" s="69" t="s">
        <v>139</v>
      </c>
      <c r="B132" s="70">
        <v>2.3660230766874653E-4</v>
      </c>
      <c r="C132" s="71">
        <v>5.7306845599477815E-3</v>
      </c>
      <c r="D132" s="71">
        <v>2.6132073411818356E-2</v>
      </c>
      <c r="E132" s="71">
        <v>6.9930044052206417E-2</v>
      </c>
      <c r="F132" s="71">
        <v>0.60736868313209691</v>
      </c>
      <c r="G132" s="71">
        <v>7.9930262714386917E-4</v>
      </c>
      <c r="H132" s="71">
        <v>2.5852682008287702E-2</v>
      </c>
      <c r="I132" s="71">
        <v>6.3358782503356595E-2</v>
      </c>
      <c r="J132" s="71">
        <v>0.29393435194327217</v>
      </c>
      <c r="K132" s="71">
        <v>0.74767909654854536</v>
      </c>
      <c r="L132" s="73">
        <v>0</v>
      </c>
      <c r="M132" s="71">
        <v>3.2143985067756894E-4</v>
      </c>
      <c r="N132" s="71">
        <v>9.9825590695152115E-3</v>
      </c>
      <c r="O132" s="71">
        <v>8.3319564917295023E-3</v>
      </c>
      <c r="P132" s="72">
        <v>0.1385534437182209</v>
      </c>
      <c r="Q132" s="82"/>
    </row>
    <row r="133" spans="1:17" x14ac:dyDescent="0.25">
      <c r="A133" s="69" t="s">
        <v>140</v>
      </c>
      <c r="B133" s="70">
        <v>0.41881274336536617</v>
      </c>
      <c r="C133" s="71">
        <v>0.73385442979114757</v>
      </c>
      <c r="D133" s="71">
        <v>0.80810434233609174</v>
      </c>
      <c r="E133" s="71">
        <v>0.79669017960766653</v>
      </c>
      <c r="F133" s="71">
        <v>0.94314076210251874</v>
      </c>
      <c r="G133" s="71">
        <v>0.61702722159375767</v>
      </c>
      <c r="H133" s="71">
        <v>0.70033582508950987</v>
      </c>
      <c r="I133" s="71">
        <v>0.79770044810985063</v>
      </c>
      <c r="J133" s="71">
        <v>0.87281327664262631</v>
      </c>
      <c r="K133" s="71">
        <v>0.98323548643915171</v>
      </c>
      <c r="L133" s="71">
        <v>0.32872619138620301</v>
      </c>
      <c r="M133" s="71">
        <v>0.62511343511340667</v>
      </c>
      <c r="N133" s="71">
        <v>0.75840592115919436</v>
      </c>
      <c r="O133" s="71">
        <v>0.76476257694566452</v>
      </c>
      <c r="P133" s="72">
        <v>0.88261323513204692</v>
      </c>
      <c r="Q133" s="82"/>
    </row>
    <row r="134" spans="1:17" x14ac:dyDescent="0.25">
      <c r="A134" s="69" t="s">
        <v>141</v>
      </c>
      <c r="B134" s="70">
        <v>0.38633281304154216</v>
      </c>
      <c r="C134" s="71">
        <v>0.61797890967333069</v>
      </c>
      <c r="D134" s="71">
        <v>0.72239479491818015</v>
      </c>
      <c r="E134" s="71">
        <v>0.76634330255235061</v>
      </c>
      <c r="F134" s="71">
        <v>0.95478231598269447</v>
      </c>
      <c r="G134" s="71">
        <v>0.56330171894245085</v>
      </c>
      <c r="H134" s="71">
        <v>0.64410739216191093</v>
      </c>
      <c r="I134" s="71">
        <v>0.76153307305172602</v>
      </c>
      <c r="J134" s="71">
        <v>0.88023099632338264</v>
      </c>
      <c r="K134" s="71">
        <v>0.97463660703248634</v>
      </c>
      <c r="L134" s="71">
        <v>0.31948851964156422</v>
      </c>
      <c r="M134" s="71">
        <v>0.5080491342404978</v>
      </c>
      <c r="N134" s="71">
        <v>0.60951206499668531</v>
      </c>
      <c r="O134" s="71">
        <v>0.70810729538399952</v>
      </c>
      <c r="P134" s="72">
        <v>0.83068361779296029</v>
      </c>
      <c r="Q134" s="82"/>
    </row>
    <row r="135" spans="1:17" x14ac:dyDescent="0.25">
      <c r="A135" s="69" t="s">
        <v>142</v>
      </c>
      <c r="B135" s="70">
        <v>6.5981990150906725E-3</v>
      </c>
      <c r="C135" s="71">
        <v>7.2437059399149864E-2</v>
      </c>
      <c r="D135" s="71">
        <v>0.17483192880015774</v>
      </c>
      <c r="E135" s="71">
        <v>0.36815686085629873</v>
      </c>
      <c r="F135" s="71">
        <v>0.76999145612276343</v>
      </c>
      <c r="G135" s="71">
        <v>4.8707983712683464E-2</v>
      </c>
      <c r="H135" s="71">
        <v>0.17014888343069418</v>
      </c>
      <c r="I135" s="71">
        <v>0.33918863670670163</v>
      </c>
      <c r="J135" s="71">
        <v>0.61480248081492561</v>
      </c>
      <c r="K135" s="71">
        <v>0.87282378983267883</v>
      </c>
      <c r="L135" s="71">
        <v>5.570880907201382E-3</v>
      </c>
      <c r="M135" s="71">
        <v>1.7435968523982631E-2</v>
      </c>
      <c r="N135" s="71">
        <v>5.7001194229721434E-2</v>
      </c>
      <c r="O135" s="71">
        <v>0.14361865626951489</v>
      </c>
      <c r="P135" s="72">
        <v>0.33501576302140501</v>
      </c>
      <c r="Q135" s="82"/>
    </row>
    <row r="136" spans="1:17" x14ac:dyDescent="0.25">
      <c r="A136" s="69" t="s">
        <v>143</v>
      </c>
      <c r="B136" s="70">
        <v>0.66626591223931453</v>
      </c>
      <c r="C136" s="71">
        <v>0.86171726608413579</v>
      </c>
      <c r="D136" s="71">
        <v>0.94382704022745101</v>
      </c>
      <c r="E136" s="71">
        <v>0.95662535235655022</v>
      </c>
      <c r="F136" s="71">
        <v>0.98772538353023975</v>
      </c>
      <c r="G136" s="71">
        <v>0.77254455646660802</v>
      </c>
      <c r="H136" s="71">
        <v>0.94636384546134511</v>
      </c>
      <c r="I136" s="71">
        <v>0.97038335098453998</v>
      </c>
      <c r="J136" s="71">
        <v>0.96900059054465026</v>
      </c>
      <c r="K136" s="71">
        <v>0.99193723035361059</v>
      </c>
      <c r="L136" s="71">
        <v>0.64389750138664936</v>
      </c>
      <c r="M136" s="71">
        <v>0.77247914650663629</v>
      </c>
      <c r="N136" s="71">
        <v>0.87817143518136609</v>
      </c>
      <c r="O136" s="71">
        <v>0.85710555682047118</v>
      </c>
      <c r="P136" s="72">
        <v>0.96148445721676246</v>
      </c>
      <c r="Q136" s="82"/>
    </row>
    <row r="137" spans="1:17" x14ac:dyDescent="0.25">
      <c r="A137" s="69" t="s">
        <v>144</v>
      </c>
      <c r="B137" s="70">
        <v>1.3120917170453448E-2</v>
      </c>
      <c r="C137" s="71">
        <v>1.9729684746513307E-2</v>
      </c>
      <c r="D137" s="71">
        <v>3.8633705306304236E-2</v>
      </c>
      <c r="E137" s="71">
        <v>3.5325029260812199E-2</v>
      </c>
      <c r="F137" s="71">
        <v>8.7665555325872349E-2</v>
      </c>
      <c r="G137" s="71">
        <v>3.3546545066999764E-2</v>
      </c>
      <c r="H137" s="71">
        <v>3.1080123370147185E-2</v>
      </c>
      <c r="I137" s="71">
        <v>4.0942255001587005E-2</v>
      </c>
      <c r="J137" s="71">
        <v>6.8237556843360747E-2</v>
      </c>
      <c r="K137" s="71">
        <v>8.7636332944104459E-2</v>
      </c>
      <c r="L137" s="71">
        <v>4.2383407204234259E-3</v>
      </c>
      <c r="M137" s="71">
        <v>2.4715840993020825E-2</v>
      </c>
      <c r="N137" s="71">
        <v>1.0573958756417598E-2</v>
      </c>
      <c r="O137" s="71">
        <v>4.5404210993179109E-2</v>
      </c>
      <c r="P137" s="72">
        <v>2.4958845896259674E-2</v>
      </c>
      <c r="Q137" s="82"/>
    </row>
    <row r="138" spans="1:17" x14ac:dyDescent="0.25">
      <c r="A138" s="69" t="s">
        <v>145</v>
      </c>
      <c r="B138" s="70">
        <v>4.5201601027519152E-4</v>
      </c>
      <c r="C138" s="71">
        <v>1.1498071270823002E-2</v>
      </c>
      <c r="D138" s="71">
        <v>5.2298799781384769E-2</v>
      </c>
      <c r="E138" s="71">
        <v>0.24120649649544895</v>
      </c>
      <c r="F138" s="71">
        <v>0.82608836197973912</v>
      </c>
      <c r="G138" s="71">
        <v>2.062728711958986E-2</v>
      </c>
      <c r="H138" s="71">
        <v>5.3980355453870754E-2</v>
      </c>
      <c r="I138" s="71">
        <v>0.2428112336598291</v>
      </c>
      <c r="J138" s="71">
        <v>0.59250270612544276</v>
      </c>
      <c r="K138" s="71">
        <v>0.91609924158547584</v>
      </c>
      <c r="L138" s="73">
        <v>0</v>
      </c>
      <c r="M138" s="71">
        <v>1.3023881678668682E-3</v>
      </c>
      <c r="N138" s="71">
        <v>1.6291264650190092E-2</v>
      </c>
      <c r="O138" s="71">
        <v>2.3535785433795881E-2</v>
      </c>
      <c r="P138" s="72">
        <v>0.19255826341862381</v>
      </c>
      <c r="Q138" s="82"/>
    </row>
    <row r="139" spans="1:17" x14ac:dyDescent="0.25">
      <c r="A139" s="69" t="s">
        <v>146</v>
      </c>
      <c r="B139" s="70">
        <v>1.5193525609201769E-3</v>
      </c>
      <c r="C139" s="71">
        <v>7.7416509732787676E-3</v>
      </c>
      <c r="D139" s="71">
        <v>2.8468912817352282E-2</v>
      </c>
      <c r="E139" s="71">
        <v>5.7171637091476581E-2</v>
      </c>
      <c r="F139" s="71">
        <v>0.29360816586351013</v>
      </c>
      <c r="G139" s="71">
        <v>9.9210826484246555E-3</v>
      </c>
      <c r="H139" s="71">
        <v>2.3960257884304368E-2</v>
      </c>
      <c r="I139" s="71">
        <v>4.1951199221154284E-2</v>
      </c>
      <c r="J139" s="71">
        <v>0.12875248454847799</v>
      </c>
      <c r="K139" s="71">
        <v>0.41544286997737045</v>
      </c>
      <c r="L139" s="71">
        <v>2.9523085444810835E-4</v>
      </c>
      <c r="M139" s="71">
        <v>3.2225733639950752E-3</v>
      </c>
      <c r="N139" s="71">
        <v>8.8991248238482253E-3</v>
      </c>
      <c r="O139" s="71">
        <v>1.6427327461730156E-2</v>
      </c>
      <c r="P139" s="72">
        <v>6.686203811977956E-2</v>
      </c>
      <c r="Q139" s="82"/>
    </row>
    <row r="140" spans="1:17" x14ac:dyDescent="0.25">
      <c r="A140" s="69" t="s">
        <v>147</v>
      </c>
      <c r="B140" s="70">
        <v>0.78311119990188793</v>
      </c>
      <c r="C140" s="71">
        <v>0.8120999496694653</v>
      </c>
      <c r="D140" s="71">
        <v>0.77897928658064919</v>
      </c>
      <c r="E140" s="71">
        <v>0.62674254519612416</v>
      </c>
      <c r="F140" s="71">
        <v>0.63287502328508571</v>
      </c>
      <c r="G140" s="71">
        <v>0.74156504711841786</v>
      </c>
      <c r="H140" s="71">
        <v>0.65472548109282636</v>
      </c>
      <c r="I140" s="71">
        <v>0.64002087233093274</v>
      </c>
      <c r="J140" s="71">
        <v>0.59624507990008357</v>
      </c>
      <c r="K140" s="71">
        <v>0.64278370319590539</v>
      </c>
      <c r="L140" s="71">
        <v>0.81453462042132752</v>
      </c>
      <c r="M140" s="71">
        <v>0.82835343453032284</v>
      </c>
      <c r="N140" s="71">
        <v>0.80201214302580182</v>
      </c>
      <c r="O140" s="71">
        <v>0.83679152387878264</v>
      </c>
      <c r="P140" s="72">
        <v>0.78229791575521246</v>
      </c>
      <c r="Q140" s="82"/>
    </row>
    <row r="141" spans="1:17" x14ac:dyDescent="0.25">
      <c r="A141" s="69" t="s">
        <v>92</v>
      </c>
      <c r="B141" s="70">
        <v>9.1316146814839197E-2</v>
      </c>
      <c r="C141" s="71">
        <v>0.21752871630606735</v>
      </c>
      <c r="D141" s="71">
        <v>0.26172875174407484</v>
      </c>
      <c r="E141" s="71">
        <v>0.39041614699909599</v>
      </c>
      <c r="F141" s="71">
        <v>0.70755136482924719</v>
      </c>
      <c r="G141" s="71">
        <v>0.11882396924601467</v>
      </c>
      <c r="H141" s="71">
        <v>0.2675220105864361</v>
      </c>
      <c r="I141" s="71">
        <v>0.37092658887122648</v>
      </c>
      <c r="J141" s="71">
        <v>0.53356107324851099</v>
      </c>
      <c r="K141" s="71">
        <v>0.79312589482200235</v>
      </c>
      <c r="L141" s="71">
        <v>8.358455331924701E-2</v>
      </c>
      <c r="M141" s="71">
        <v>0.12375570853056847</v>
      </c>
      <c r="N141" s="71">
        <v>0.22785957847198554</v>
      </c>
      <c r="O141" s="71">
        <v>0.27267453838495387</v>
      </c>
      <c r="P141" s="72">
        <v>0.42387520988917354</v>
      </c>
      <c r="Q141" s="82"/>
    </row>
    <row r="142" spans="1:17" x14ac:dyDescent="0.25">
      <c r="A142" s="69" t="s">
        <v>93</v>
      </c>
      <c r="B142" s="70">
        <v>8.8005487978062239E-3</v>
      </c>
      <c r="C142" s="71">
        <v>2.0288584004505977E-2</v>
      </c>
      <c r="D142" s="71">
        <v>2.4934487753840471E-2</v>
      </c>
      <c r="E142" s="71">
        <v>2.5467182861823829E-2</v>
      </c>
      <c r="F142" s="71">
        <v>9.0657947306922143E-2</v>
      </c>
      <c r="G142" s="71">
        <v>1.9650422795486337E-2</v>
      </c>
      <c r="H142" s="71">
        <v>1.4647324368081647E-2</v>
      </c>
      <c r="I142" s="71">
        <v>3.3456426474013402E-2</v>
      </c>
      <c r="J142" s="71">
        <v>5.920440548921653E-2</v>
      </c>
      <c r="K142" s="71">
        <v>0.10890342135155218</v>
      </c>
      <c r="L142" s="71">
        <v>3.2512816106232624E-3</v>
      </c>
      <c r="M142" s="71">
        <v>1.4317486392988682E-2</v>
      </c>
      <c r="N142" s="71">
        <v>3.067586706181984E-2</v>
      </c>
      <c r="O142" s="71">
        <v>2.4901949216896684E-2</v>
      </c>
      <c r="P142" s="72">
        <v>1.1804181977459038E-2</v>
      </c>
      <c r="Q142" s="82"/>
    </row>
    <row r="143" spans="1:17" x14ac:dyDescent="0.25">
      <c r="A143" s="69" t="s">
        <v>94</v>
      </c>
      <c r="B143" s="70">
        <v>3.926992853747515E-2</v>
      </c>
      <c r="C143" s="71">
        <v>0.18307952180540787</v>
      </c>
      <c r="D143" s="71">
        <v>0.20072264718729008</v>
      </c>
      <c r="E143" s="71">
        <v>0.17094966694138461</v>
      </c>
      <c r="F143" s="71">
        <v>0.2315649124759204</v>
      </c>
      <c r="G143" s="71">
        <v>0.14889175196468149</v>
      </c>
      <c r="H143" s="71">
        <v>0.15091152342477429</v>
      </c>
      <c r="I143" s="71">
        <v>0.17880673643424119</v>
      </c>
      <c r="J143" s="71">
        <v>0.21955622366335614</v>
      </c>
      <c r="K143" s="71">
        <v>0.17796767419438012</v>
      </c>
      <c r="L143" s="71">
        <v>3.5031667748600913E-2</v>
      </c>
      <c r="M143" s="71">
        <v>6.0394635917013856E-2</v>
      </c>
      <c r="N143" s="71">
        <v>0.21897257467591161</v>
      </c>
      <c r="O143" s="71">
        <v>0.17518290548006504</v>
      </c>
      <c r="P143" s="72">
        <v>0.26385744791094401</v>
      </c>
      <c r="Q143" s="82"/>
    </row>
    <row r="144" spans="1:17" x14ac:dyDescent="0.25">
      <c r="A144" s="69" t="s">
        <v>148</v>
      </c>
      <c r="B144" s="70">
        <v>1.2980399978661621E-2</v>
      </c>
      <c r="C144" s="71">
        <v>8.0084485760108695E-2</v>
      </c>
      <c r="D144" s="71">
        <v>0.13720849583378508</v>
      </c>
      <c r="E144" s="71">
        <v>0.23343868694124009</v>
      </c>
      <c r="F144" s="71">
        <v>0.42774883978897327</v>
      </c>
      <c r="G144" s="71">
        <v>7.2443609636369533E-2</v>
      </c>
      <c r="H144" s="71">
        <v>0.1026239888416676</v>
      </c>
      <c r="I144" s="71">
        <v>0.19554218146280231</v>
      </c>
      <c r="J144" s="71">
        <v>0.26407486859564072</v>
      </c>
      <c r="K144" s="71">
        <v>0.52981963187167547</v>
      </c>
      <c r="L144" s="71">
        <v>1.4956964145307148E-3</v>
      </c>
      <c r="M144" s="71">
        <v>1.7172111453335057E-2</v>
      </c>
      <c r="N144" s="71">
        <v>8.7578678949439187E-2</v>
      </c>
      <c r="O144" s="71">
        <v>0.13574769427790703</v>
      </c>
      <c r="P144" s="72">
        <v>0.31427995289623639</v>
      </c>
      <c r="Q144" s="82"/>
    </row>
    <row r="145" spans="1:17" x14ac:dyDescent="0.25">
      <c r="A145" s="69" t="s">
        <v>95</v>
      </c>
      <c r="B145" s="70">
        <v>5.9849968813638918E-3</v>
      </c>
      <c r="C145" s="71">
        <v>1.4019537693627253E-2</v>
      </c>
      <c r="D145" s="71">
        <v>2.068766594733883E-2</v>
      </c>
      <c r="E145" s="71">
        <v>2.4747934550734974E-2</v>
      </c>
      <c r="F145" s="71">
        <v>0.18431122583005671</v>
      </c>
      <c r="G145" s="71">
        <v>1.1325808468240947E-2</v>
      </c>
      <c r="H145" s="71">
        <v>1.2044414454437706E-2</v>
      </c>
      <c r="I145" s="71">
        <v>2.2017154466260302E-2</v>
      </c>
      <c r="J145" s="71">
        <v>5.8220831763352326E-2</v>
      </c>
      <c r="K145" s="71">
        <v>0.26415909725632514</v>
      </c>
      <c r="L145" s="71">
        <v>3.1673164652701504E-3</v>
      </c>
      <c r="M145" s="71">
        <v>6.9423885308985611E-3</v>
      </c>
      <c r="N145" s="71">
        <v>1.0833029345327653E-2</v>
      </c>
      <c r="O145" s="71">
        <v>2.4250995093332877E-2</v>
      </c>
      <c r="P145" s="72">
        <v>5.3465601646394759E-2</v>
      </c>
      <c r="Q145" s="82"/>
    </row>
    <row r="146" spans="1:17" x14ac:dyDescent="0.25">
      <c r="A146" s="69" t="s">
        <v>149</v>
      </c>
      <c r="B146" s="70">
        <v>2.0486944984338413E-2</v>
      </c>
      <c r="C146" s="71">
        <v>1.951902860265152E-2</v>
      </c>
      <c r="D146" s="71">
        <v>1.7157481144861937E-2</v>
      </c>
      <c r="E146" s="71">
        <v>7.6727269465715316E-3</v>
      </c>
      <c r="F146" s="71">
        <v>6.8887149881769714E-3</v>
      </c>
      <c r="G146" s="71">
        <v>5.7604399667129675E-4</v>
      </c>
      <c r="H146" s="71">
        <v>1.8569987891346711E-2</v>
      </c>
      <c r="I146" s="71">
        <v>4.1030643766592064E-3</v>
      </c>
      <c r="J146" s="71">
        <v>8.6908536363771022E-3</v>
      </c>
      <c r="K146" s="71">
        <v>3.6941074041348431E-3</v>
      </c>
      <c r="L146" s="71">
        <v>2.5913795802780182E-2</v>
      </c>
      <c r="M146" s="71">
        <v>2.0980457453688518E-2</v>
      </c>
      <c r="N146" s="71">
        <v>3.310739710262281E-2</v>
      </c>
      <c r="O146" s="71">
        <v>2.5021307078590481E-2</v>
      </c>
      <c r="P146" s="72">
        <v>9.3110149762936443E-3</v>
      </c>
      <c r="Q146" s="82"/>
    </row>
    <row r="147" spans="1:17" x14ac:dyDescent="0.25">
      <c r="A147" s="69" t="s">
        <v>150</v>
      </c>
      <c r="B147" s="70">
        <v>3.6564674464071062E-3</v>
      </c>
      <c r="C147" s="71">
        <v>5.1460751088563909E-3</v>
      </c>
      <c r="D147" s="71">
        <v>5.026035854446248E-3</v>
      </c>
      <c r="E147" s="71">
        <v>5.1117970900537409E-3</v>
      </c>
      <c r="F147" s="71">
        <v>3.4314999139777383E-2</v>
      </c>
      <c r="G147" s="71">
        <v>2.1217419853251769E-4</v>
      </c>
      <c r="H147" s="71">
        <v>3.1864834681021221E-3</v>
      </c>
      <c r="I147" s="73">
        <v>0</v>
      </c>
      <c r="J147" s="71">
        <v>2.8596834413569808E-2</v>
      </c>
      <c r="K147" s="71">
        <v>3.6786869801330994E-2</v>
      </c>
      <c r="L147" s="71">
        <v>5.3828785415446405E-3</v>
      </c>
      <c r="M147" s="71">
        <v>4.087989368752331E-3</v>
      </c>
      <c r="N147" s="71">
        <v>8.3135727138586094E-3</v>
      </c>
      <c r="O147" s="71">
        <v>1.0437045070021717E-3</v>
      </c>
      <c r="P147" s="72">
        <v>1.2819377467318118E-2</v>
      </c>
      <c r="Q147" s="82"/>
    </row>
    <row r="148" spans="1:17" x14ac:dyDescent="0.25">
      <c r="A148" s="69" t="s">
        <v>151</v>
      </c>
      <c r="B148" s="70">
        <v>0.59277656239822651</v>
      </c>
      <c r="C148" s="71">
        <v>0.82702672441829495</v>
      </c>
      <c r="D148" s="71">
        <v>0.8791635369465638</v>
      </c>
      <c r="E148" s="71">
        <v>0.97209387466210884</v>
      </c>
      <c r="F148" s="73">
        <v>1</v>
      </c>
      <c r="G148" s="71">
        <v>0.71918384913322086</v>
      </c>
      <c r="H148" s="71">
        <v>0.8918978274500492</v>
      </c>
      <c r="I148" s="71">
        <v>0.97643891200548727</v>
      </c>
      <c r="J148" s="71">
        <v>0.98786890510808434</v>
      </c>
      <c r="K148" s="73">
        <v>1</v>
      </c>
      <c r="L148" s="71">
        <v>0.48228511921635958</v>
      </c>
      <c r="M148" s="71">
        <v>0.74993017685955343</v>
      </c>
      <c r="N148" s="71">
        <v>0.84776751593548649</v>
      </c>
      <c r="O148" s="71">
        <v>0.86775775780542996</v>
      </c>
      <c r="P148" s="72">
        <v>0.95085735481847988</v>
      </c>
      <c r="Q148" s="82"/>
    </row>
    <row r="149" spans="1:17" x14ac:dyDescent="0.25">
      <c r="A149" s="69" t="s">
        <v>152</v>
      </c>
      <c r="B149" s="70">
        <v>1.4203766766424084E-2</v>
      </c>
      <c r="C149" s="71">
        <v>4.7372720752823269E-2</v>
      </c>
      <c r="D149" s="71">
        <v>0.11285564496626906</v>
      </c>
      <c r="E149" s="71">
        <v>0.22103505333844051</v>
      </c>
      <c r="F149" s="71">
        <v>0.56110605138160741</v>
      </c>
      <c r="G149" s="71">
        <v>4.5909362108192409E-2</v>
      </c>
      <c r="H149" s="71">
        <v>0.12840766987888896</v>
      </c>
      <c r="I149" s="71">
        <v>0.1999505901651665</v>
      </c>
      <c r="J149" s="71">
        <v>0.369737901561011</v>
      </c>
      <c r="K149" s="71">
        <v>0.69790861245092106</v>
      </c>
      <c r="L149" s="71">
        <v>1.212121277204386E-2</v>
      </c>
      <c r="M149" s="71">
        <v>2.868321401102493E-2</v>
      </c>
      <c r="N149" s="71">
        <v>5.4229003249311743E-2</v>
      </c>
      <c r="O149" s="71">
        <v>5.9703641740887672E-2</v>
      </c>
      <c r="P149" s="72">
        <v>0.18684328425149477</v>
      </c>
      <c r="Q149" s="82"/>
    </row>
    <row r="150" spans="1:17" x14ac:dyDescent="0.25">
      <c r="A150" s="69" t="s">
        <v>153</v>
      </c>
      <c r="B150" s="70">
        <v>0.97502679395782865</v>
      </c>
      <c r="C150" s="71">
        <v>0.62164992583474432</v>
      </c>
      <c r="D150" s="71">
        <v>0.31790681907609492</v>
      </c>
      <c r="E150" s="71">
        <v>0.10294112233754139</v>
      </c>
      <c r="F150" s="71">
        <v>1.9149004502356234E-2</v>
      </c>
      <c r="G150" s="71">
        <v>0.61685412758914826</v>
      </c>
      <c r="H150" s="71">
        <v>0.3099471162676522</v>
      </c>
      <c r="I150" s="71">
        <v>0.10844520508818437</v>
      </c>
      <c r="J150" s="71">
        <v>4.7628996455523168E-2</v>
      </c>
      <c r="K150" s="71">
        <v>4.2442020874409007E-3</v>
      </c>
      <c r="L150" s="71">
        <v>0.98985801801375117</v>
      </c>
      <c r="M150" s="71">
        <v>0.95259581548565875</v>
      </c>
      <c r="N150" s="71">
        <v>0.75434179787563249</v>
      </c>
      <c r="O150" s="71">
        <v>0.29609728444583033</v>
      </c>
      <c r="P150" s="72">
        <v>0.21721763422080473</v>
      </c>
      <c r="Q150" s="82"/>
    </row>
    <row r="151" spans="1:17" x14ac:dyDescent="0.25">
      <c r="A151" s="69" t="s">
        <v>96</v>
      </c>
      <c r="B151" s="70">
        <v>6.2670728810687287E-3</v>
      </c>
      <c r="C151" s="71">
        <v>3.4229651851618711E-3</v>
      </c>
      <c r="D151" s="73">
        <v>0</v>
      </c>
      <c r="E151" s="73">
        <v>0</v>
      </c>
      <c r="F151" s="73">
        <v>0</v>
      </c>
      <c r="G151" s="71">
        <v>1.1854139739623651E-3</v>
      </c>
      <c r="H151" s="73">
        <v>0</v>
      </c>
      <c r="I151" s="73">
        <v>0</v>
      </c>
      <c r="J151" s="73">
        <v>0</v>
      </c>
      <c r="K151" s="73">
        <v>0</v>
      </c>
      <c r="L151" s="71">
        <v>7.1923137670491417E-3</v>
      </c>
      <c r="M151" s="71">
        <v>5.1908004632295031E-3</v>
      </c>
      <c r="N151" s="71">
        <v>7.1068152004709747E-3</v>
      </c>
      <c r="O151" s="71">
        <v>4.0016725744305547E-4</v>
      </c>
      <c r="P151" s="74">
        <v>0</v>
      </c>
      <c r="Q151" s="82"/>
    </row>
    <row r="152" spans="1:17" x14ac:dyDescent="0.25">
      <c r="A152" s="69" t="s">
        <v>97</v>
      </c>
      <c r="B152" s="75">
        <v>0</v>
      </c>
      <c r="C152" s="71">
        <v>3.0190446838247416E-4</v>
      </c>
      <c r="D152" s="71">
        <v>7.1456864342800278E-4</v>
      </c>
      <c r="E152" s="71">
        <v>1.0401373681883941E-3</v>
      </c>
      <c r="F152" s="71">
        <v>1.8446291239660442E-3</v>
      </c>
      <c r="G152" s="71">
        <v>5.8712842861135259E-4</v>
      </c>
      <c r="H152" s="71">
        <v>7.3746338964893535E-4</v>
      </c>
      <c r="I152" s="71">
        <v>1.6109126346790788E-3</v>
      </c>
      <c r="J152" s="71">
        <v>1.6733660322121799E-3</v>
      </c>
      <c r="K152" s="71">
        <v>1.65862406239108E-3</v>
      </c>
      <c r="L152" s="73">
        <v>0</v>
      </c>
      <c r="M152" s="73">
        <v>0</v>
      </c>
      <c r="N152" s="73">
        <v>0</v>
      </c>
      <c r="O152" s="73">
        <v>0</v>
      </c>
      <c r="P152" s="72">
        <v>7.8085357863481408E-4</v>
      </c>
      <c r="Q152" s="82"/>
    </row>
    <row r="153" spans="1:17" x14ac:dyDescent="0.25">
      <c r="A153" s="69" t="s">
        <v>154</v>
      </c>
      <c r="B153" s="75">
        <v>0</v>
      </c>
      <c r="C153" s="71">
        <v>1.7118202125029089E-4</v>
      </c>
      <c r="D153" s="71">
        <v>1.9539857372650321E-2</v>
      </c>
      <c r="E153" s="71">
        <v>5.3723768711897921E-2</v>
      </c>
      <c r="F153" s="71">
        <v>0.30790628837015416</v>
      </c>
      <c r="G153" s="71">
        <v>3.602110876092364E-3</v>
      </c>
      <c r="H153" s="71">
        <v>1.3124426333575656E-2</v>
      </c>
      <c r="I153" s="71">
        <v>4.5843372474380945E-2</v>
      </c>
      <c r="J153" s="71">
        <v>0.14531535808878102</v>
      </c>
      <c r="K153" s="71">
        <v>0.38557348212681858</v>
      </c>
      <c r="L153" s="73">
        <v>0</v>
      </c>
      <c r="M153" s="73">
        <v>0</v>
      </c>
      <c r="N153" s="73">
        <v>0</v>
      </c>
      <c r="O153" s="71">
        <v>9.6594105165620486E-3</v>
      </c>
      <c r="P153" s="72">
        <v>9.7547976114323545E-2</v>
      </c>
      <c r="Q153" s="82"/>
    </row>
    <row r="154" spans="1:17" x14ac:dyDescent="0.25">
      <c r="A154" s="69" t="s">
        <v>155</v>
      </c>
      <c r="B154" s="70">
        <v>1.6996900108440981E-2</v>
      </c>
      <c r="C154" s="71">
        <v>0.36915631617007927</v>
      </c>
      <c r="D154" s="71">
        <v>0.63911360394445482</v>
      </c>
      <c r="E154" s="71">
        <v>0.73497753953524414</v>
      </c>
      <c r="F154" s="71">
        <v>0.59695228066974493</v>
      </c>
      <c r="G154" s="71">
        <v>0.37407306498471987</v>
      </c>
      <c r="H154" s="71">
        <v>0.62622698761720952</v>
      </c>
      <c r="I154" s="71">
        <v>0.72452471129387408</v>
      </c>
      <c r="J154" s="71">
        <v>0.69353658888742875</v>
      </c>
      <c r="K154" s="71">
        <v>0.54418100926215807</v>
      </c>
      <c r="L154" s="71">
        <v>1.5865927055605023E-3</v>
      </c>
      <c r="M154" s="71">
        <v>3.7746289665249136E-2</v>
      </c>
      <c r="N154" s="71">
        <v>0.23524110147917995</v>
      </c>
      <c r="O154" s="71">
        <v>0.68550065787034442</v>
      </c>
      <c r="P154" s="72">
        <v>0.66345093897554874</v>
      </c>
      <c r="Q154" s="82"/>
    </row>
    <row r="155" spans="1:17" x14ac:dyDescent="0.25">
      <c r="A155" s="69" t="s">
        <v>98</v>
      </c>
      <c r="B155" s="75">
        <v>0</v>
      </c>
      <c r="C155" s="71">
        <v>9.8890120975970606E-4</v>
      </c>
      <c r="D155" s="71">
        <v>7.1683068443398096E-4</v>
      </c>
      <c r="E155" s="73">
        <v>0</v>
      </c>
      <c r="F155" s="71">
        <v>1.0350067507985202E-2</v>
      </c>
      <c r="G155" s="71">
        <v>3.5226445846821177E-4</v>
      </c>
      <c r="H155" s="73">
        <v>0</v>
      </c>
      <c r="I155" s="73">
        <v>0</v>
      </c>
      <c r="J155" s="71">
        <v>1.1829623645212095E-2</v>
      </c>
      <c r="K155" s="71">
        <v>5.9169395147137113E-3</v>
      </c>
      <c r="L155" s="73">
        <v>0</v>
      </c>
      <c r="M155" s="73">
        <v>0</v>
      </c>
      <c r="N155" s="73">
        <v>0</v>
      </c>
      <c r="O155" s="71">
        <v>1.798397787128766E-3</v>
      </c>
      <c r="P155" s="72">
        <v>1.5214849865143661E-3</v>
      </c>
      <c r="Q155" s="82"/>
    </row>
    <row r="156" spans="1:17" x14ac:dyDescent="0.25">
      <c r="A156" s="69" t="s">
        <v>99</v>
      </c>
      <c r="B156" s="75">
        <v>0</v>
      </c>
      <c r="C156" s="73">
        <v>0</v>
      </c>
      <c r="D156" s="71">
        <v>2.6807415072739298E-3</v>
      </c>
      <c r="E156" s="71">
        <v>4.6254619366772843E-3</v>
      </c>
      <c r="F156" s="71">
        <v>2.7453134331133526E-3</v>
      </c>
      <c r="G156" s="73">
        <v>0</v>
      </c>
      <c r="H156" s="73">
        <v>0</v>
      </c>
      <c r="I156" s="71">
        <v>8.1810927680578908E-3</v>
      </c>
      <c r="J156" s="73">
        <v>0</v>
      </c>
      <c r="K156" s="71">
        <v>4.9369738987717219E-3</v>
      </c>
      <c r="L156" s="73">
        <v>0</v>
      </c>
      <c r="M156" s="73">
        <v>0</v>
      </c>
      <c r="N156" s="73">
        <v>0</v>
      </c>
      <c r="O156" s="73">
        <v>0</v>
      </c>
      <c r="P156" s="72">
        <v>5.6899181977174574E-3</v>
      </c>
      <c r="Q156" s="82"/>
    </row>
    <row r="157" spans="1:17" x14ac:dyDescent="0.25">
      <c r="A157" s="69" t="s">
        <v>100</v>
      </c>
      <c r="B157" s="70">
        <v>7.2418644490591308E-3</v>
      </c>
      <c r="C157" s="71">
        <v>8.2533145879443871E-3</v>
      </c>
      <c r="D157" s="73">
        <v>0</v>
      </c>
      <c r="E157" s="73">
        <v>0</v>
      </c>
      <c r="F157" s="73">
        <v>0</v>
      </c>
      <c r="G157" s="71">
        <v>1.7613852858340575E-3</v>
      </c>
      <c r="H157" s="73">
        <v>0</v>
      </c>
      <c r="I157" s="73">
        <v>0</v>
      </c>
      <c r="J157" s="73">
        <v>0</v>
      </c>
      <c r="K157" s="73">
        <v>0</v>
      </c>
      <c r="L157" s="71">
        <v>9.5560445482591721E-3</v>
      </c>
      <c r="M157" s="71">
        <v>5.4393522664107335E-3</v>
      </c>
      <c r="N157" s="71">
        <v>1.1174801379146915E-2</v>
      </c>
      <c r="O157" s="71">
        <v>5.6769208518608711E-3</v>
      </c>
      <c r="P157" s="74">
        <v>0</v>
      </c>
      <c r="Q157" s="82"/>
    </row>
    <row r="158" spans="1:17" x14ac:dyDescent="0.25">
      <c r="A158" s="69" t="s">
        <v>156</v>
      </c>
      <c r="B158" s="70">
        <v>0.21937307610566464</v>
      </c>
      <c r="C158" s="71">
        <v>2.4421965042828252E-2</v>
      </c>
      <c r="D158" s="71">
        <v>5.883992560845118E-3</v>
      </c>
      <c r="E158" s="73">
        <v>0</v>
      </c>
      <c r="F158" s="73">
        <v>0</v>
      </c>
      <c r="G158" s="71">
        <v>9.201962742532499E-2</v>
      </c>
      <c r="H158" s="71">
        <v>2.4716194926909614E-3</v>
      </c>
      <c r="I158" s="73">
        <v>0</v>
      </c>
      <c r="J158" s="73">
        <v>0</v>
      </c>
      <c r="K158" s="73">
        <v>0</v>
      </c>
      <c r="L158" s="71">
        <v>0.30256466023547246</v>
      </c>
      <c r="M158" s="71">
        <v>8.0959756939915001E-2</v>
      </c>
      <c r="N158" s="71">
        <v>2.6207701329227142E-2</v>
      </c>
      <c r="O158" s="71">
        <v>2.2182940958462634E-2</v>
      </c>
      <c r="P158" s="72">
        <v>2.4822976815115504E-3</v>
      </c>
      <c r="Q158" s="82"/>
    </row>
    <row r="159" spans="1:17" x14ac:dyDescent="0.25">
      <c r="A159" s="69" t="s">
        <v>101</v>
      </c>
      <c r="B159" s="70">
        <v>8.211551190329236E-3</v>
      </c>
      <c r="C159" s="71">
        <v>1.8380290176524077E-3</v>
      </c>
      <c r="D159" s="73">
        <v>0</v>
      </c>
      <c r="E159" s="73">
        <v>0</v>
      </c>
      <c r="F159" s="73">
        <v>0</v>
      </c>
      <c r="G159" s="73">
        <v>0</v>
      </c>
      <c r="H159" s="73">
        <v>0</v>
      </c>
      <c r="I159" s="73">
        <v>0</v>
      </c>
      <c r="J159" s="73">
        <v>0</v>
      </c>
      <c r="K159" s="73">
        <v>0</v>
      </c>
      <c r="L159" s="71">
        <v>1.6894876525129856E-2</v>
      </c>
      <c r="M159" s="73">
        <v>0</v>
      </c>
      <c r="N159" s="71">
        <v>4.0276346220243561E-3</v>
      </c>
      <c r="O159" s="73">
        <v>0</v>
      </c>
      <c r="P159" s="74">
        <v>0</v>
      </c>
      <c r="Q159" s="82"/>
    </row>
    <row r="160" spans="1:17" x14ac:dyDescent="0.25">
      <c r="A160" s="69" t="s">
        <v>102</v>
      </c>
      <c r="B160" s="70">
        <v>2.2925987847369364E-2</v>
      </c>
      <c r="C160" s="71">
        <v>8.8193586808171607E-3</v>
      </c>
      <c r="D160" s="71">
        <v>2.4931126972399737E-3</v>
      </c>
      <c r="E160" s="71">
        <v>2.485470953447989E-4</v>
      </c>
      <c r="F160" s="73">
        <v>0</v>
      </c>
      <c r="G160" s="71">
        <v>1.1906535788833593E-2</v>
      </c>
      <c r="H160" s="71">
        <v>5.1403803745719509E-4</v>
      </c>
      <c r="I160" s="73">
        <v>0</v>
      </c>
      <c r="J160" s="73">
        <v>0</v>
      </c>
      <c r="K160" s="73">
        <v>0</v>
      </c>
      <c r="L160" s="71">
        <v>3.1134202126569786E-2</v>
      </c>
      <c r="M160" s="71">
        <v>9.0846768374097976E-3</v>
      </c>
      <c r="N160" s="71">
        <v>1.5329024302499617E-2</v>
      </c>
      <c r="O160" s="73">
        <v>0</v>
      </c>
      <c r="P160" s="72">
        <v>5.2916729444054608E-3</v>
      </c>
      <c r="Q160" s="82"/>
    </row>
    <row r="161" spans="1:17" ht="24" x14ac:dyDescent="0.25">
      <c r="A161" s="69" t="s">
        <v>157</v>
      </c>
      <c r="B161" s="70">
        <v>4.1832324619459956E-3</v>
      </c>
      <c r="C161" s="71">
        <v>3.9038206704899462E-3</v>
      </c>
      <c r="D161" s="71">
        <v>3.4415693156147403E-3</v>
      </c>
      <c r="E161" s="71">
        <v>2.9851456720574989E-3</v>
      </c>
      <c r="F161" s="71">
        <v>1.9122061109846543E-3</v>
      </c>
      <c r="G161" s="71">
        <v>2.4736187915288142E-3</v>
      </c>
      <c r="H161" s="71">
        <v>6.6878314614340741E-3</v>
      </c>
      <c r="I161" s="73">
        <v>0</v>
      </c>
      <c r="J161" s="73">
        <v>0</v>
      </c>
      <c r="K161" s="71">
        <v>3.4387737098189536E-3</v>
      </c>
      <c r="L161" s="71">
        <v>3.7082353066855314E-3</v>
      </c>
      <c r="M161" s="71">
        <v>9.1746348159594746E-3</v>
      </c>
      <c r="N161" s="71">
        <v>2.7327403109574907E-3</v>
      </c>
      <c r="O161" s="71">
        <v>2.7765237032212221E-3</v>
      </c>
      <c r="P161" s="72">
        <v>3.4636002333728795E-3</v>
      </c>
      <c r="Q161" s="82"/>
    </row>
    <row r="162" spans="1:17" ht="24" x14ac:dyDescent="0.25">
      <c r="A162" s="69" t="s">
        <v>158</v>
      </c>
      <c r="B162" s="70">
        <v>0.72024315518503723</v>
      </c>
      <c r="C162" s="71">
        <v>0.93399601413145883</v>
      </c>
      <c r="D162" s="71">
        <v>0.96951361824513249</v>
      </c>
      <c r="E162" s="71">
        <v>0.97142585947131155</v>
      </c>
      <c r="F162" s="71">
        <v>0.95119532931805739</v>
      </c>
      <c r="G162" s="71">
        <v>0.87111343322355239</v>
      </c>
      <c r="H162" s="71">
        <v>0.97669028027575489</v>
      </c>
      <c r="I162" s="71">
        <v>0.9708333674227394</v>
      </c>
      <c r="J162" s="71">
        <v>0.96475954030062983</v>
      </c>
      <c r="K162" s="71">
        <v>0.93919701388977439</v>
      </c>
      <c r="L162" s="71">
        <v>0.61434434985050446</v>
      </c>
      <c r="M162" s="71">
        <v>0.88655332060587455</v>
      </c>
      <c r="N162" s="71">
        <v>0.92306053406979205</v>
      </c>
      <c r="O162" s="71">
        <v>0.94699076937855187</v>
      </c>
      <c r="P162" s="72">
        <v>0.96899448487514794</v>
      </c>
      <c r="Q162" s="82"/>
    </row>
    <row r="163" spans="1:17" x14ac:dyDescent="0.25">
      <c r="A163" s="69" t="s">
        <v>103</v>
      </c>
      <c r="B163" s="70">
        <v>1.1483342314435752E-2</v>
      </c>
      <c r="C163" s="71">
        <v>5.3516731830384676E-3</v>
      </c>
      <c r="D163" s="73">
        <v>0</v>
      </c>
      <c r="E163" s="73">
        <v>0</v>
      </c>
      <c r="F163" s="73">
        <v>0</v>
      </c>
      <c r="G163" s="71">
        <v>6.5811409988611336E-3</v>
      </c>
      <c r="H163" s="73">
        <v>0</v>
      </c>
      <c r="I163" s="73">
        <v>0</v>
      </c>
      <c r="J163" s="73">
        <v>0</v>
      </c>
      <c r="K163" s="73">
        <v>0</v>
      </c>
      <c r="L163" s="71">
        <v>1.5524792827145299E-2</v>
      </c>
      <c r="M163" s="71">
        <v>2.6603313472142137E-3</v>
      </c>
      <c r="N163" s="71">
        <v>8.3201410005309603E-3</v>
      </c>
      <c r="O163" s="71">
        <v>2.7765237032212221E-3</v>
      </c>
      <c r="P163" s="74">
        <v>0</v>
      </c>
      <c r="Q163" s="82"/>
    </row>
    <row r="164" spans="1:17" x14ac:dyDescent="0.25">
      <c r="A164" s="69" t="s">
        <v>104</v>
      </c>
      <c r="B164" s="70">
        <v>1.7283543106934322E-3</v>
      </c>
      <c r="C164" s="73">
        <v>0</v>
      </c>
      <c r="D164" s="71">
        <v>5.903768670555441E-4</v>
      </c>
      <c r="E164" s="71">
        <v>3.7591953294454955E-3</v>
      </c>
      <c r="F164" s="71">
        <v>2.4330899094604152E-3</v>
      </c>
      <c r="G164" s="71">
        <v>5.9828554535101277E-4</v>
      </c>
      <c r="H164" s="71">
        <v>1.0280760749143908E-3</v>
      </c>
      <c r="I164" s="71">
        <v>6.6489198580533537E-3</v>
      </c>
      <c r="J164" s="71">
        <v>4.0769492101336499E-3</v>
      </c>
      <c r="K164" s="73">
        <v>0</v>
      </c>
      <c r="L164" s="71">
        <v>2.9795312085887983E-3</v>
      </c>
      <c r="M164" s="73">
        <v>0</v>
      </c>
      <c r="N164" s="73">
        <v>0</v>
      </c>
      <c r="O164" s="73">
        <v>0</v>
      </c>
      <c r="P164" s="74">
        <v>0</v>
      </c>
      <c r="Q164" s="82"/>
    </row>
    <row r="165" spans="1:17" x14ac:dyDescent="0.25">
      <c r="A165" s="69" t="s">
        <v>159</v>
      </c>
      <c r="B165" s="75">
        <v>0</v>
      </c>
      <c r="C165" s="73">
        <v>0</v>
      </c>
      <c r="D165" s="73">
        <v>0</v>
      </c>
      <c r="E165" s="73">
        <v>0</v>
      </c>
      <c r="F165" s="71">
        <v>1.2105139540794637E-2</v>
      </c>
      <c r="G165" s="73">
        <v>0</v>
      </c>
      <c r="H165" s="73">
        <v>0</v>
      </c>
      <c r="I165" s="73">
        <v>0</v>
      </c>
      <c r="J165" s="71">
        <v>4.6001191280197673E-3</v>
      </c>
      <c r="K165" s="71">
        <v>1.6832036966453266E-2</v>
      </c>
      <c r="L165" s="73">
        <v>0</v>
      </c>
      <c r="M165" s="73">
        <v>0</v>
      </c>
      <c r="N165" s="73">
        <v>0</v>
      </c>
      <c r="O165" s="73">
        <v>0</v>
      </c>
      <c r="P165" s="74">
        <v>0</v>
      </c>
      <c r="Q165" s="82"/>
    </row>
    <row r="166" spans="1:17" x14ac:dyDescent="0.25">
      <c r="A166" s="69" t="s">
        <v>160</v>
      </c>
      <c r="B166" s="70">
        <v>4.6094361354662317E-3</v>
      </c>
      <c r="C166" s="71">
        <v>1.341582468577006E-2</v>
      </c>
      <c r="D166" s="71">
        <v>1.8077330314111576E-2</v>
      </c>
      <c r="E166" s="71">
        <v>2.1581252431841131E-2</v>
      </c>
      <c r="F166" s="71">
        <v>3.2354235120703012E-2</v>
      </c>
      <c r="G166" s="71">
        <v>1.3545972940713835E-2</v>
      </c>
      <c r="H166" s="71">
        <v>1.2608154657748618E-2</v>
      </c>
      <c r="I166" s="71">
        <v>2.2517712719207519E-2</v>
      </c>
      <c r="J166" s="71">
        <v>2.6563391361216878E-2</v>
      </c>
      <c r="K166" s="71">
        <v>4.0532175433954036E-2</v>
      </c>
      <c r="L166" s="71">
        <v>3.2933073716443829E-3</v>
      </c>
      <c r="M166" s="71">
        <v>6.1279271872164654E-3</v>
      </c>
      <c r="N166" s="71">
        <v>9.1474229858218535E-3</v>
      </c>
      <c r="O166" s="71">
        <v>1.9596321404682048E-2</v>
      </c>
      <c r="P166" s="72">
        <v>1.9767944265562321E-2</v>
      </c>
      <c r="Q166" s="82"/>
    </row>
    <row r="167" spans="1:17" x14ac:dyDescent="0.25">
      <c r="A167" s="69" t="s">
        <v>105</v>
      </c>
      <c r="B167" s="70">
        <v>8.3979229788759713E-2</v>
      </c>
      <c r="C167" s="71">
        <v>9.2064992228662199E-2</v>
      </c>
      <c r="D167" s="71">
        <v>3.4436899333785104E-2</v>
      </c>
      <c r="E167" s="73">
        <v>0</v>
      </c>
      <c r="F167" s="73">
        <v>0</v>
      </c>
      <c r="G167" s="71">
        <v>0.1164370949171632</v>
      </c>
      <c r="H167" s="71">
        <v>2.3991825791445948E-2</v>
      </c>
      <c r="I167" s="73">
        <v>0</v>
      </c>
      <c r="J167" s="73">
        <v>0</v>
      </c>
      <c r="K167" s="73">
        <v>0</v>
      </c>
      <c r="L167" s="71">
        <v>5.9862878826914545E-2</v>
      </c>
      <c r="M167" s="71">
        <v>9.3682269158582326E-2</v>
      </c>
      <c r="N167" s="71">
        <v>7.5618342151831539E-2</v>
      </c>
      <c r="O167" s="71">
        <v>6.2809578386299345E-2</v>
      </c>
      <c r="P167" s="72">
        <v>1.4416727926383176E-2</v>
      </c>
      <c r="Q167" s="82"/>
    </row>
    <row r="168" spans="1:17" x14ac:dyDescent="0.25">
      <c r="A168" s="69" t="s">
        <v>161</v>
      </c>
      <c r="B168" s="70">
        <v>5.2002696197232506E-3</v>
      </c>
      <c r="C168" s="71">
        <v>9.2531379890544024E-3</v>
      </c>
      <c r="D168" s="71">
        <v>7.2215275409430665E-3</v>
      </c>
      <c r="E168" s="71">
        <v>6.8638760599107145E-4</v>
      </c>
      <c r="F168" s="73">
        <v>0</v>
      </c>
      <c r="G168" s="73">
        <v>0</v>
      </c>
      <c r="H168" s="71">
        <v>5.5445077072487393E-3</v>
      </c>
      <c r="I168" s="71">
        <v>1.1439346384638472E-4</v>
      </c>
      <c r="J168" s="73">
        <v>0</v>
      </c>
      <c r="K168" s="73">
        <v>0</v>
      </c>
      <c r="L168" s="71">
        <v>9.1530389308235593E-3</v>
      </c>
      <c r="M168" s="71">
        <v>1.7602891348134809E-3</v>
      </c>
      <c r="N168" s="71">
        <v>9.9411755875260764E-3</v>
      </c>
      <c r="O168" s="71">
        <v>1.1275204532851671E-2</v>
      </c>
      <c r="P168" s="72">
        <v>9.4150129576820729E-3</v>
      </c>
      <c r="Q168" s="82"/>
    </row>
    <row r="169" spans="1:17" ht="24" x14ac:dyDescent="0.25">
      <c r="A169" s="69" t="s">
        <v>162</v>
      </c>
      <c r="B169" s="70">
        <v>0.77697767854663446</v>
      </c>
      <c r="C169" s="71">
        <v>0.46081486260005328</v>
      </c>
      <c r="D169" s="71">
        <v>0.18864433488914101</v>
      </c>
      <c r="E169" s="71">
        <v>1.8438637120435676E-2</v>
      </c>
      <c r="F169" s="71">
        <v>2.3600823586282381E-3</v>
      </c>
      <c r="G169" s="71">
        <v>0.4971510526516742</v>
      </c>
      <c r="H169" s="71">
        <v>8.9486818254220918E-2</v>
      </c>
      <c r="I169" s="71">
        <v>1.266543845636545E-2</v>
      </c>
      <c r="J169" s="71">
        <v>3.954615844834761E-3</v>
      </c>
      <c r="K169" s="73">
        <v>0</v>
      </c>
      <c r="L169" s="71">
        <v>0.82340264195756707</v>
      </c>
      <c r="M169" s="71">
        <v>0.692594478965602</v>
      </c>
      <c r="N169" s="71">
        <v>0.53100024514778743</v>
      </c>
      <c r="O169" s="71">
        <v>0.29360160342275926</v>
      </c>
      <c r="P169" s="72">
        <v>0.15372610904019762</v>
      </c>
      <c r="Q169" s="82"/>
    </row>
    <row r="170" spans="1:17" x14ac:dyDescent="0.25">
      <c r="A170" s="69" t="s">
        <v>106</v>
      </c>
      <c r="B170" s="70">
        <v>0.10178968201280944</v>
      </c>
      <c r="C170" s="71">
        <v>0.16257939711776148</v>
      </c>
      <c r="D170" s="71">
        <v>6.7751738624268004E-2</v>
      </c>
      <c r="E170" s="71">
        <v>2.0845558896321555E-2</v>
      </c>
      <c r="F170" s="73">
        <v>0</v>
      </c>
      <c r="G170" s="71">
        <v>0.11527839745270974</v>
      </c>
      <c r="H170" s="71">
        <v>6.04334618559942E-2</v>
      </c>
      <c r="I170" s="71">
        <v>1.3334054003024749E-2</v>
      </c>
      <c r="J170" s="71">
        <v>6.5500876964850281E-3</v>
      </c>
      <c r="K170" s="73">
        <v>0</v>
      </c>
      <c r="L170" s="71">
        <v>8.8599950407640918E-2</v>
      </c>
      <c r="M170" s="71">
        <v>0.16343573196870281</v>
      </c>
      <c r="N170" s="71">
        <v>0.18378090405837696</v>
      </c>
      <c r="O170" s="71">
        <v>8.4235113385960639E-2</v>
      </c>
      <c r="P170" s="72">
        <v>3.1968778846260378E-2</v>
      </c>
      <c r="Q170" s="82"/>
    </row>
    <row r="171" spans="1:17" x14ac:dyDescent="0.25">
      <c r="A171" s="69" t="s">
        <v>107</v>
      </c>
      <c r="B171" s="75">
        <v>0</v>
      </c>
      <c r="C171" s="71">
        <v>3.4707876144049379E-3</v>
      </c>
      <c r="D171" s="71">
        <v>4.8274366936853835E-3</v>
      </c>
      <c r="E171" s="71">
        <v>1.9777633673230943E-3</v>
      </c>
      <c r="F171" s="73">
        <v>0</v>
      </c>
      <c r="G171" s="73">
        <v>0</v>
      </c>
      <c r="H171" s="71">
        <v>8.4064475505183558E-3</v>
      </c>
      <c r="I171" s="71">
        <v>1.8532397836590472E-3</v>
      </c>
      <c r="J171" s="73">
        <v>0</v>
      </c>
      <c r="K171" s="73">
        <v>0</v>
      </c>
      <c r="L171" s="73">
        <v>0</v>
      </c>
      <c r="M171" s="73">
        <v>0</v>
      </c>
      <c r="N171" s="71">
        <v>2.4752995088900827E-3</v>
      </c>
      <c r="O171" s="71">
        <v>5.2123593734407832E-3</v>
      </c>
      <c r="P171" s="72">
        <v>2.3442878304640981E-3</v>
      </c>
      <c r="Q171" s="82"/>
    </row>
    <row r="172" spans="1:17" x14ac:dyDescent="0.25">
      <c r="A172" s="69" t="s">
        <v>108</v>
      </c>
      <c r="B172" s="70">
        <v>6.6063878424835664E-3</v>
      </c>
      <c r="C172" s="71">
        <v>0.13176633180185623</v>
      </c>
      <c r="D172" s="71">
        <v>0.40525460675400665</v>
      </c>
      <c r="E172" s="71">
        <v>0.46354948056388379</v>
      </c>
      <c r="F172" s="71">
        <v>0.51659734647592681</v>
      </c>
      <c r="G172" s="71">
        <v>0.18432575410243374</v>
      </c>
      <c r="H172" s="71">
        <v>0.41113695654846671</v>
      </c>
      <c r="I172" s="71">
        <v>0.45874004866751716</v>
      </c>
      <c r="J172" s="71">
        <v>0.51533818083054439</v>
      </c>
      <c r="K172" s="71">
        <v>0.49336519353070757</v>
      </c>
      <c r="L172" s="73">
        <v>0</v>
      </c>
      <c r="M172" s="71">
        <v>9.8632097367652057E-3</v>
      </c>
      <c r="N172" s="71">
        <v>5.1054432366249722E-2</v>
      </c>
      <c r="O172" s="71">
        <v>0.34449831472340969</v>
      </c>
      <c r="P172" s="72">
        <v>0.44703109833870064</v>
      </c>
      <c r="Q172" s="82"/>
    </row>
    <row r="173" spans="1:17" x14ac:dyDescent="0.25">
      <c r="A173" s="69" t="s">
        <v>109</v>
      </c>
      <c r="B173" s="70">
        <v>1.1358131660198303E-3</v>
      </c>
      <c r="C173" s="71">
        <v>3.0407380719330083E-2</v>
      </c>
      <c r="D173" s="71">
        <v>2.2419937436964396E-2</v>
      </c>
      <c r="E173" s="71">
        <v>2.466283661690552E-2</v>
      </c>
      <c r="F173" s="71">
        <v>5.200193873307149E-2</v>
      </c>
      <c r="G173" s="71">
        <v>1.7442122905135984E-2</v>
      </c>
      <c r="H173" s="71">
        <v>5.3284005434482409E-3</v>
      </c>
      <c r="I173" s="71">
        <v>1.5084650056663412E-2</v>
      </c>
      <c r="J173" s="71">
        <v>5.8715909774955381E-2</v>
      </c>
      <c r="K173" s="71">
        <v>5.350547084245761E-2</v>
      </c>
      <c r="L173" s="73">
        <v>0</v>
      </c>
      <c r="M173" s="71">
        <v>2.6603313472142137E-3</v>
      </c>
      <c r="N173" s="71">
        <v>3.8376194939170077E-2</v>
      </c>
      <c r="O173" s="71">
        <v>4.5291601543771549E-2</v>
      </c>
      <c r="P173" s="72">
        <v>2.0370870907960349E-2</v>
      </c>
      <c r="Q173" s="82"/>
    </row>
    <row r="174" spans="1:17" x14ac:dyDescent="0.25">
      <c r="A174" s="69" t="s">
        <v>110</v>
      </c>
      <c r="B174" s="70">
        <v>1.7211740808714949E-2</v>
      </c>
      <c r="C174" s="71">
        <v>6.11657291829363E-2</v>
      </c>
      <c r="D174" s="71">
        <v>5.987233720270857E-2</v>
      </c>
      <c r="E174" s="71">
        <v>5.4701546740845368E-2</v>
      </c>
      <c r="F174" s="71">
        <v>4.6965380119371777E-2</v>
      </c>
      <c r="G174" s="71">
        <v>2.5574718528779773E-2</v>
      </c>
      <c r="H174" s="71">
        <v>6.0259380184485713E-2</v>
      </c>
      <c r="I174" s="71">
        <v>5.6026359023067199E-2</v>
      </c>
      <c r="J174" s="71">
        <v>3.0582418383184456E-2</v>
      </c>
      <c r="K174" s="71">
        <v>6.312796867897974E-2</v>
      </c>
      <c r="L174" s="71">
        <v>1.3776801776181138E-2</v>
      </c>
      <c r="M174" s="71">
        <v>3.0933646430010474E-2</v>
      </c>
      <c r="N174" s="71">
        <v>6.764564877447625E-2</v>
      </c>
      <c r="O174" s="71">
        <v>5.3150018089933249E-2</v>
      </c>
      <c r="P174" s="72">
        <v>7.7932233349566005E-2</v>
      </c>
      <c r="Q174" s="82"/>
    </row>
    <row r="175" spans="1:17" x14ac:dyDescent="0.25">
      <c r="A175" s="69" t="s">
        <v>111</v>
      </c>
      <c r="B175" s="75">
        <v>0</v>
      </c>
      <c r="C175" s="71">
        <v>2.3217235003169721E-2</v>
      </c>
      <c r="D175" s="71">
        <v>7.6303326786874584E-2</v>
      </c>
      <c r="E175" s="71">
        <v>0.21799872070020682</v>
      </c>
      <c r="F175" s="71">
        <v>0.28554072799383284</v>
      </c>
      <c r="G175" s="71">
        <v>2.424968674607926E-2</v>
      </c>
      <c r="H175" s="71">
        <v>9.5801180289302457E-2</v>
      </c>
      <c r="I175" s="71">
        <v>0.23601939408126518</v>
      </c>
      <c r="J175" s="71">
        <v>0.24854013570104774</v>
      </c>
      <c r="K175" s="71">
        <v>0.29263672838173571</v>
      </c>
      <c r="L175" s="73">
        <v>0</v>
      </c>
      <c r="M175" s="73">
        <v>0</v>
      </c>
      <c r="N175" s="71">
        <v>3.8369495614359646E-3</v>
      </c>
      <c r="O175" s="71">
        <v>6.1095564876599395E-2</v>
      </c>
      <c r="P175" s="72">
        <v>0.16557125263308872</v>
      </c>
      <c r="Q175" s="82"/>
    </row>
    <row r="176" spans="1:17" x14ac:dyDescent="0.25">
      <c r="A176" s="69" t="s">
        <v>112</v>
      </c>
      <c r="B176" s="75">
        <v>0</v>
      </c>
      <c r="C176" s="71">
        <v>4.2052180860744645E-3</v>
      </c>
      <c r="D176" s="71">
        <v>3.3035388912850246E-2</v>
      </c>
      <c r="E176" s="71">
        <v>4.3268032660642476E-2</v>
      </c>
      <c r="F176" s="71">
        <v>6.4449530644819369E-2</v>
      </c>
      <c r="G176" s="71">
        <v>7.7346172718762221E-3</v>
      </c>
      <c r="H176" s="71">
        <v>3.005306335675147E-2</v>
      </c>
      <c r="I176" s="71">
        <v>4.3659153736532334E-2</v>
      </c>
      <c r="J176" s="71">
        <v>4.9773598181015705E-2</v>
      </c>
      <c r="K176" s="71">
        <v>9.0794689789752928E-2</v>
      </c>
      <c r="L176" s="73">
        <v>0</v>
      </c>
      <c r="M176" s="73">
        <v>0</v>
      </c>
      <c r="N176" s="71">
        <v>2.6338665758375802E-3</v>
      </c>
      <c r="O176" s="71">
        <v>1.4513183170407264E-2</v>
      </c>
      <c r="P176" s="72">
        <v>3.1160431370099606E-2</v>
      </c>
      <c r="Q176" s="82"/>
    </row>
    <row r="177" spans="1:17" x14ac:dyDescent="0.25">
      <c r="A177" s="69" t="s">
        <v>163</v>
      </c>
      <c r="B177" s="70">
        <v>6.6777646439213668E-3</v>
      </c>
      <c r="C177" s="71">
        <v>2.0740138814760573E-2</v>
      </c>
      <c r="D177" s="71">
        <v>9.9780034479376264E-2</v>
      </c>
      <c r="E177" s="71">
        <v>0.15243201602528356</v>
      </c>
      <c r="F177" s="71">
        <v>3.2084993674349506E-2</v>
      </c>
      <c r="G177" s="71">
        <v>1.0759937920687995E-2</v>
      </c>
      <c r="H177" s="71">
        <v>0.20658181827530611</v>
      </c>
      <c r="I177" s="71">
        <v>0.16250326872805892</v>
      </c>
      <c r="J177" s="71">
        <v>8.6545053587932935E-2</v>
      </c>
      <c r="K177" s="71">
        <v>6.5699487763661475E-3</v>
      </c>
      <c r="L177" s="71">
        <v>4.6737632758403359E-3</v>
      </c>
      <c r="M177" s="71">
        <v>5.0700432583093988E-3</v>
      </c>
      <c r="N177" s="71">
        <v>3.3636941328418948E-2</v>
      </c>
      <c r="O177" s="71">
        <v>2.3385204030340404E-2</v>
      </c>
      <c r="P177" s="72">
        <v>4.6063196799596515E-2</v>
      </c>
      <c r="Q177" s="82"/>
    </row>
    <row r="178" spans="1:17" x14ac:dyDescent="0.25">
      <c r="A178" s="69" t="s">
        <v>113</v>
      </c>
      <c r="B178" s="70">
        <v>4.214335709347066E-4</v>
      </c>
      <c r="C178" s="71">
        <v>3.1478884193615917E-4</v>
      </c>
      <c r="D178" s="71">
        <v>4.524313453957858E-4</v>
      </c>
      <c r="E178" s="71">
        <v>1.4390197021614385E-3</v>
      </c>
      <c r="F178" s="73">
        <v>0</v>
      </c>
      <c r="G178" s="71">
        <v>1.0466175034596675E-3</v>
      </c>
      <c r="H178" s="71">
        <v>2.9761396428114855E-3</v>
      </c>
      <c r="I178" s="73">
        <v>0</v>
      </c>
      <c r="J178" s="73">
        <v>0</v>
      </c>
      <c r="K178" s="73">
        <v>0</v>
      </c>
      <c r="L178" s="71">
        <v>5.3092482503210925E-4</v>
      </c>
      <c r="M178" s="73">
        <v>0</v>
      </c>
      <c r="N178" s="73">
        <v>0</v>
      </c>
      <c r="O178" s="71">
        <v>9.3225446422658641E-4</v>
      </c>
      <c r="P178" s="74">
        <v>0</v>
      </c>
      <c r="Q178" s="82"/>
    </row>
    <row r="179" spans="1:17" x14ac:dyDescent="0.25">
      <c r="A179" s="69" t="s">
        <v>51</v>
      </c>
      <c r="B179" s="70">
        <v>0.48048930291730341</v>
      </c>
      <c r="C179" s="71">
        <v>0.53186452961511765</v>
      </c>
      <c r="D179" s="71">
        <v>0.33957895645300035</v>
      </c>
      <c r="E179" s="71">
        <v>0.13611213899461824</v>
      </c>
      <c r="F179" s="71">
        <v>0.11632478810027166</v>
      </c>
      <c r="G179" s="71">
        <v>0.57579378893995725</v>
      </c>
      <c r="H179" s="71">
        <v>0.20474984450864825</v>
      </c>
      <c r="I179" s="71">
        <v>0.10732115991732408</v>
      </c>
      <c r="J179" s="71">
        <v>0.12391755692255121</v>
      </c>
      <c r="K179" s="71">
        <v>8.4792919874090961E-2</v>
      </c>
      <c r="L179" s="71">
        <v>0.4276052712863958</v>
      </c>
      <c r="M179" s="71">
        <v>0.51181523196217116</v>
      </c>
      <c r="N179" s="71">
        <v>0.51674217097833908</v>
      </c>
      <c r="O179" s="71">
        <v>0.52372790160904714</v>
      </c>
      <c r="P179" s="72">
        <v>0.28626799681008758</v>
      </c>
      <c r="Q179" s="82"/>
    </row>
    <row r="180" spans="1:17" x14ac:dyDescent="0.25">
      <c r="A180" s="69" t="s">
        <v>52</v>
      </c>
      <c r="B180" s="75">
        <v>2.2337155060325742</v>
      </c>
      <c r="C180" s="73">
        <v>2.1773264285017859</v>
      </c>
      <c r="D180" s="73">
        <v>2.3857821842710147</v>
      </c>
      <c r="E180" s="73">
        <v>2.6069765433858243</v>
      </c>
      <c r="F180" s="73">
        <v>2.3722208877836328</v>
      </c>
      <c r="G180" s="73">
        <v>2.1841379196204622</v>
      </c>
      <c r="H180" s="73">
        <v>2.6563225431333382</v>
      </c>
      <c r="I180" s="73">
        <v>2.6190506813711827</v>
      </c>
      <c r="J180" s="73">
        <v>2.6416953947602702</v>
      </c>
      <c r="K180" s="73">
        <v>2.1722532112863169</v>
      </c>
      <c r="L180" s="73">
        <v>2.3655253246274119</v>
      </c>
      <c r="M180" s="73">
        <v>2.1677672714887213</v>
      </c>
      <c r="N180" s="73">
        <v>2.1711997850013574</v>
      </c>
      <c r="O180" s="73">
        <v>2.168461686549386</v>
      </c>
      <c r="P180" s="74">
        <v>2.2559985161258576</v>
      </c>
      <c r="Q180" s="82"/>
    </row>
    <row r="181" spans="1:17" x14ac:dyDescent="0.25">
      <c r="A181" s="69" t="s">
        <v>114</v>
      </c>
      <c r="B181" s="70">
        <v>6.5192665254709395E-3</v>
      </c>
      <c r="C181" s="71">
        <v>6.7908983230420905E-3</v>
      </c>
      <c r="D181" s="71">
        <v>6.4346040382182654E-3</v>
      </c>
      <c r="E181" s="71">
        <v>3.9861053751088946E-4</v>
      </c>
      <c r="F181" s="71">
        <v>1.1786635641514262E-3</v>
      </c>
      <c r="G181" s="71">
        <v>1.3811677071330188E-2</v>
      </c>
      <c r="H181" s="71">
        <v>1.3632872850859131E-3</v>
      </c>
      <c r="I181" s="71">
        <v>9.3671337940213524E-5</v>
      </c>
      <c r="J181" s="73">
        <v>0</v>
      </c>
      <c r="K181" s="71">
        <v>2.8542609640756978E-4</v>
      </c>
      <c r="L181" s="71">
        <v>1.5705709969787993E-3</v>
      </c>
      <c r="M181" s="71">
        <v>3.9813468149024886E-3</v>
      </c>
      <c r="N181" s="71">
        <v>1.0913063618134267E-2</v>
      </c>
      <c r="O181" s="71">
        <v>6.6729731915480322E-3</v>
      </c>
      <c r="P181" s="72">
        <v>7.0866464570059021E-3</v>
      </c>
      <c r="Q181" s="82"/>
    </row>
    <row r="182" spans="1:17" x14ac:dyDescent="0.25">
      <c r="A182" s="69" t="s">
        <v>115</v>
      </c>
      <c r="B182" s="70">
        <v>1.8088775909470486E-3</v>
      </c>
      <c r="C182" s="73">
        <v>0</v>
      </c>
      <c r="D182" s="71">
        <v>1.9179768948407666E-3</v>
      </c>
      <c r="E182" s="71">
        <v>4.3207534870755439E-4</v>
      </c>
      <c r="F182" s="71">
        <v>3.1272227360638069E-4</v>
      </c>
      <c r="G182" s="71">
        <v>3.81484717040849E-3</v>
      </c>
      <c r="H182" s="73">
        <v>0</v>
      </c>
      <c r="I182" s="73">
        <v>0</v>
      </c>
      <c r="J182" s="73">
        <v>0</v>
      </c>
      <c r="K182" s="71">
        <v>5.6237720754834513E-4</v>
      </c>
      <c r="L182" s="71">
        <v>1.8639085677813014E-3</v>
      </c>
      <c r="M182" s="71">
        <v>2.1149067870277114E-3</v>
      </c>
      <c r="N182" s="73">
        <v>0</v>
      </c>
      <c r="O182" s="73">
        <v>0</v>
      </c>
      <c r="P182" s="72">
        <v>1.0891839105380738E-3</v>
      </c>
      <c r="Q182" s="82"/>
    </row>
    <row r="183" spans="1:17" x14ac:dyDescent="0.25">
      <c r="A183" s="69" t="s">
        <v>116</v>
      </c>
      <c r="B183" s="75">
        <v>0</v>
      </c>
      <c r="C183" s="71">
        <v>3.3146676774965507E-4</v>
      </c>
      <c r="D183" s="73">
        <v>0</v>
      </c>
      <c r="E183" s="73">
        <v>0</v>
      </c>
      <c r="F183" s="71">
        <v>8.198468682691476E-4</v>
      </c>
      <c r="G183" s="73">
        <v>0</v>
      </c>
      <c r="H183" s="73">
        <v>0</v>
      </c>
      <c r="I183" s="73">
        <v>0</v>
      </c>
      <c r="J183" s="71">
        <v>1.3737568961278909E-3</v>
      </c>
      <c r="K183" s="73">
        <v>0</v>
      </c>
      <c r="L183" s="73">
        <v>0</v>
      </c>
      <c r="M183" s="71">
        <v>7.0709060034001496E-4</v>
      </c>
      <c r="N183" s="73">
        <v>0</v>
      </c>
      <c r="O183" s="73">
        <v>0</v>
      </c>
      <c r="P183" s="74">
        <v>0</v>
      </c>
      <c r="Q183" s="82"/>
    </row>
    <row r="184" spans="1:17" x14ac:dyDescent="0.25">
      <c r="A184" s="69" t="s">
        <v>164</v>
      </c>
      <c r="B184" s="70">
        <v>2.5251652270663873E-2</v>
      </c>
      <c r="C184" s="71">
        <v>1.7572987372396997E-2</v>
      </c>
      <c r="D184" s="71">
        <v>1.8775298475671245E-2</v>
      </c>
      <c r="E184" s="71">
        <v>3.8568451315912629E-3</v>
      </c>
      <c r="F184" s="71">
        <v>1.6072592523079657E-3</v>
      </c>
      <c r="G184" s="71">
        <v>2.1502894249361106E-2</v>
      </c>
      <c r="H184" s="71">
        <v>6.2715135117472828E-3</v>
      </c>
      <c r="I184" s="71">
        <v>3.5632841081103947E-3</v>
      </c>
      <c r="J184" s="73">
        <v>0</v>
      </c>
      <c r="K184" s="71">
        <v>2.8903792483195695E-3</v>
      </c>
      <c r="L184" s="71">
        <v>2.4907409325160123E-2</v>
      </c>
      <c r="M184" s="71">
        <v>2.6172286418135148E-2</v>
      </c>
      <c r="N184" s="71">
        <v>1.5303976908393776E-2</v>
      </c>
      <c r="O184" s="71">
        <v>2.2701425940070834E-2</v>
      </c>
      <c r="P184" s="72">
        <v>1.9211222573576804E-2</v>
      </c>
      <c r="Q184" s="82"/>
    </row>
    <row r="185" spans="1:17" x14ac:dyDescent="0.25">
      <c r="A185" s="69" t="s">
        <v>165</v>
      </c>
      <c r="B185" s="70">
        <v>5.1820923972161204E-3</v>
      </c>
      <c r="C185" s="71">
        <v>1.4796877041136676E-2</v>
      </c>
      <c r="D185" s="71">
        <v>5.6580235565929513E-3</v>
      </c>
      <c r="E185" s="73">
        <v>0</v>
      </c>
      <c r="F185" s="71">
        <v>1.2879890697252954E-3</v>
      </c>
      <c r="G185" s="71">
        <v>1.8751408737415001E-2</v>
      </c>
      <c r="H185" s="71">
        <v>2.333689671835208E-3</v>
      </c>
      <c r="I185" s="73">
        <v>0</v>
      </c>
      <c r="J185" s="71">
        <v>1.3036640503187558E-3</v>
      </c>
      <c r="K185" s="73">
        <v>0</v>
      </c>
      <c r="L185" s="71">
        <v>6.9935563363427242E-3</v>
      </c>
      <c r="M185" s="71">
        <v>3.5198261615017744E-3</v>
      </c>
      <c r="N185" s="71">
        <v>7.5212533417898806E-3</v>
      </c>
      <c r="O185" s="71">
        <v>9.8724750616417979E-3</v>
      </c>
      <c r="P185" s="72">
        <v>5.2645203290379817E-3</v>
      </c>
      <c r="Q185" s="82"/>
    </row>
    <row r="186" spans="1:17" x14ac:dyDescent="0.25">
      <c r="A186" s="69" t="s">
        <v>166</v>
      </c>
      <c r="B186" s="70">
        <v>1.3723689527071235E-4</v>
      </c>
      <c r="C186" s="71">
        <v>2.9766939398116069E-3</v>
      </c>
      <c r="D186" s="71">
        <v>7.091734868207941E-3</v>
      </c>
      <c r="E186" s="71">
        <v>2.0991876675545101E-3</v>
      </c>
      <c r="F186" s="71">
        <v>2.4390252760181554E-3</v>
      </c>
      <c r="G186" s="71">
        <v>1.2878680446616027E-2</v>
      </c>
      <c r="H186" s="71">
        <v>2.4194270215702092E-3</v>
      </c>
      <c r="I186" s="73">
        <v>0</v>
      </c>
      <c r="J186" s="73">
        <v>0</v>
      </c>
      <c r="K186" s="71">
        <v>4.3861673428270184E-3</v>
      </c>
      <c r="L186" s="71">
        <v>2.823583932621033E-4</v>
      </c>
      <c r="M186" s="73">
        <v>0</v>
      </c>
      <c r="N186" s="71">
        <v>9.4008944242892972E-4</v>
      </c>
      <c r="O186" s="73">
        <v>0</v>
      </c>
      <c r="P186" s="72">
        <v>8.9390200090058228E-3</v>
      </c>
      <c r="Q186" s="82"/>
    </row>
    <row r="187" spans="1:17" x14ac:dyDescent="0.25">
      <c r="A187" s="69" t="s">
        <v>167</v>
      </c>
      <c r="B187" s="70">
        <v>0.10157738294664394</v>
      </c>
      <c r="C187" s="71">
        <v>0.11386457737525545</v>
      </c>
      <c r="D187" s="71">
        <v>8.0257510894294642E-2</v>
      </c>
      <c r="E187" s="71">
        <v>1.1998980978652823E-2</v>
      </c>
      <c r="F187" s="71">
        <v>8.9295586387341652E-3</v>
      </c>
      <c r="G187" s="71">
        <v>9.6028278922578439E-2</v>
      </c>
      <c r="H187" s="71">
        <v>3.3204680429900831E-2</v>
      </c>
      <c r="I187" s="71">
        <v>2.8726475611556244E-3</v>
      </c>
      <c r="J187" s="71">
        <v>1.5134906506590173E-2</v>
      </c>
      <c r="K187" s="71">
        <v>3.9273338610029337E-3</v>
      </c>
      <c r="L187" s="71">
        <v>0.10500636909022604</v>
      </c>
      <c r="M187" s="71">
        <v>0.11018582292927059</v>
      </c>
      <c r="N187" s="71">
        <v>0.12686114457156306</v>
      </c>
      <c r="O187" s="71">
        <v>0.12758193234736373</v>
      </c>
      <c r="P187" s="72">
        <v>5.387157745769082E-2</v>
      </c>
      <c r="Q187" s="82"/>
    </row>
    <row r="188" spans="1:17" x14ac:dyDescent="0.25">
      <c r="A188" s="69" t="s">
        <v>168</v>
      </c>
      <c r="B188" s="70">
        <v>2.3342653585034678E-2</v>
      </c>
      <c r="C188" s="71">
        <v>2.598954929051029E-2</v>
      </c>
      <c r="D188" s="71">
        <v>1.4595710569721573E-2</v>
      </c>
      <c r="E188" s="71">
        <v>2.0121963893132326E-3</v>
      </c>
      <c r="F188" s="71">
        <v>6.8462268185985164E-4</v>
      </c>
      <c r="G188" s="71">
        <v>2.9867305927217879E-2</v>
      </c>
      <c r="H188" s="71">
        <v>3.292077502338701E-3</v>
      </c>
      <c r="I188" s="73">
        <v>0</v>
      </c>
      <c r="J188" s="73">
        <v>0</v>
      </c>
      <c r="K188" s="73">
        <v>0</v>
      </c>
      <c r="L188" s="71">
        <v>2.5289591156999226E-2</v>
      </c>
      <c r="M188" s="71">
        <v>3.3463871044444454E-2</v>
      </c>
      <c r="N188" s="71">
        <v>2.0172715309317552E-2</v>
      </c>
      <c r="O188" s="71">
        <v>1.6853872606901164E-2</v>
      </c>
      <c r="P188" s="72">
        <v>1.3376039693472973E-2</v>
      </c>
      <c r="Q188" s="82"/>
    </row>
    <row r="189" spans="1:17" x14ac:dyDescent="0.25">
      <c r="A189" s="69" t="s">
        <v>169</v>
      </c>
      <c r="B189" s="70">
        <v>1.9088341602069004E-3</v>
      </c>
      <c r="C189" s="71">
        <v>8.6972847853393574E-3</v>
      </c>
      <c r="D189" s="71">
        <v>7.4864129081780324E-3</v>
      </c>
      <c r="E189" s="71">
        <v>1.9744802711896964E-3</v>
      </c>
      <c r="F189" s="71">
        <v>3.107715802204686E-3</v>
      </c>
      <c r="G189" s="71">
        <v>3.1778012442537718E-3</v>
      </c>
      <c r="H189" s="71">
        <v>3.5853417051372174E-3</v>
      </c>
      <c r="I189" s="71">
        <v>4.6862698618710597E-4</v>
      </c>
      <c r="J189" s="73">
        <v>0</v>
      </c>
      <c r="K189" s="71">
        <v>4.6715934392345887E-3</v>
      </c>
      <c r="L189" s="71">
        <v>1.4431583769915367E-3</v>
      </c>
      <c r="M189" s="71">
        <v>4.2539953119745217E-3</v>
      </c>
      <c r="N189" s="71">
        <v>1.2117369626354938E-2</v>
      </c>
      <c r="O189" s="71">
        <v>2.8579955955695324E-3</v>
      </c>
      <c r="P189" s="72">
        <v>1.6049592413698879E-2</v>
      </c>
      <c r="Q189" s="82"/>
    </row>
    <row r="190" spans="1:17" x14ac:dyDescent="0.25">
      <c r="A190" s="69" t="s">
        <v>170</v>
      </c>
      <c r="B190" s="70">
        <v>4.2123275914698562E-2</v>
      </c>
      <c r="C190" s="71">
        <v>6.1811071599253746E-2</v>
      </c>
      <c r="D190" s="71">
        <v>4.8823243817354402E-2</v>
      </c>
      <c r="E190" s="71">
        <v>9.38422003792342E-3</v>
      </c>
      <c r="F190" s="71">
        <v>3.3555448961876243E-3</v>
      </c>
      <c r="G190" s="71">
        <v>7.2562243343461091E-2</v>
      </c>
      <c r="H190" s="71">
        <v>2.5450149828558838E-2</v>
      </c>
      <c r="I190" s="71">
        <v>2.4200442586005937E-3</v>
      </c>
      <c r="J190" s="71">
        <v>1.1698657226758415E-2</v>
      </c>
      <c r="K190" s="73">
        <v>0</v>
      </c>
      <c r="L190" s="71">
        <v>4.5312744218415947E-2</v>
      </c>
      <c r="M190" s="71">
        <v>3.5672132255901649E-2</v>
      </c>
      <c r="N190" s="71">
        <v>5.8532727038432049E-2</v>
      </c>
      <c r="O190" s="71">
        <v>6.6967676550246727E-2</v>
      </c>
      <c r="P190" s="72">
        <v>2.9151391209054547E-2</v>
      </c>
      <c r="Q190" s="82"/>
    </row>
    <row r="191" spans="1:17" x14ac:dyDescent="0.25">
      <c r="A191" s="69" t="s">
        <v>171</v>
      </c>
      <c r="B191" s="70">
        <v>1.2806148267371687E-2</v>
      </c>
      <c r="C191" s="71">
        <v>1.5534826982472522E-2</v>
      </c>
      <c r="D191" s="71">
        <v>1.742769576864037E-2</v>
      </c>
      <c r="E191" s="71">
        <v>1.1800954178916521E-2</v>
      </c>
      <c r="F191" s="71">
        <v>5.975574035774707E-3</v>
      </c>
      <c r="G191" s="71">
        <v>1.5550639096485502E-2</v>
      </c>
      <c r="H191" s="71">
        <v>2.654431869010928E-2</v>
      </c>
      <c r="I191" s="71">
        <v>1.2075223403220335E-2</v>
      </c>
      <c r="J191" s="73">
        <v>0</v>
      </c>
      <c r="K191" s="71">
        <v>9.8289430787095317E-3</v>
      </c>
      <c r="L191" s="71">
        <v>1.5011066301271168E-2</v>
      </c>
      <c r="M191" s="71">
        <v>8.6466070748100598E-3</v>
      </c>
      <c r="N191" s="71">
        <v>2.064423420958561E-2</v>
      </c>
      <c r="O191" s="71">
        <v>1.6013194624401709E-2</v>
      </c>
      <c r="P191" s="72">
        <v>3.5745944990104314E-3</v>
      </c>
      <c r="Q191" s="82"/>
    </row>
    <row r="192" spans="1:17" x14ac:dyDescent="0.25">
      <c r="A192" s="69" t="s">
        <v>172</v>
      </c>
      <c r="B192" s="70">
        <v>6.8766293583713183E-3</v>
      </c>
      <c r="C192" s="71">
        <v>8.5962143373322173E-3</v>
      </c>
      <c r="D192" s="71">
        <v>8.1601162033730808E-3</v>
      </c>
      <c r="E192" s="71">
        <v>4.244615605673875E-3</v>
      </c>
      <c r="F192" s="71">
        <v>1.9390599221921075E-3</v>
      </c>
      <c r="G192" s="71">
        <v>1.4711570615476666E-2</v>
      </c>
      <c r="H192" s="71">
        <v>4.7000821003161603E-3</v>
      </c>
      <c r="I192" s="71">
        <v>2.9837503013397612E-3</v>
      </c>
      <c r="J192" s="71">
        <v>2.7919833468404635E-3</v>
      </c>
      <c r="K192" s="71">
        <v>1.9649861807125323E-3</v>
      </c>
      <c r="L192" s="71">
        <v>6.4535549554362651E-3</v>
      </c>
      <c r="M192" s="71">
        <v>3.725757618380259E-3</v>
      </c>
      <c r="N192" s="71">
        <v>1.3254027195780747E-2</v>
      </c>
      <c r="O192" s="71">
        <v>1.332327415867038E-3</v>
      </c>
      <c r="P192" s="72">
        <v>9.5311135283425406E-3</v>
      </c>
      <c r="Q192" s="82"/>
    </row>
    <row r="193" spans="1:17" x14ac:dyDescent="0.25">
      <c r="A193" s="69" t="s">
        <v>173</v>
      </c>
      <c r="B193" s="70">
        <v>0.18238600588060391</v>
      </c>
      <c r="C193" s="71">
        <v>0.16187712276345745</v>
      </c>
      <c r="D193" s="71">
        <v>0.15402043651118125</v>
      </c>
      <c r="E193" s="71">
        <v>8.0293894437608135E-2</v>
      </c>
      <c r="F193" s="71">
        <v>6.8197188638514913E-2</v>
      </c>
      <c r="G193" s="71">
        <v>0.16606716768896662</v>
      </c>
      <c r="H193" s="71">
        <v>0.10508361711146705</v>
      </c>
      <c r="I193" s="71">
        <v>6.398434834592065E-2</v>
      </c>
      <c r="J193" s="71">
        <v>8.2962498804131521E-2</v>
      </c>
      <c r="K193" s="71">
        <v>3.9645678477767947E-2</v>
      </c>
      <c r="L193" s="71">
        <v>0.18712448201300258</v>
      </c>
      <c r="M193" s="71">
        <v>0.18248702942365255</v>
      </c>
      <c r="N193" s="71">
        <v>0.16834539215894131</v>
      </c>
      <c r="O193" s="71">
        <v>0.17148059280749567</v>
      </c>
      <c r="P193" s="72">
        <v>0.17313316035050691</v>
      </c>
      <c r="Q193" s="82"/>
    </row>
    <row r="194" spans="1:17" x14ac:dyDescent="0.25">
      <c r="A194" s="69" t="s">
        <v>174</v>
      </c>
      <c r="B194" s="70">
        <v>0.12007954543191666</v>
      </c>
      <c r="C194" s="71">
        <v>0.18007907362555112</v>
      </c>
      <c r="D194" s="71">
        <v>0.11120798136258495</v>
      </c>
      <c r="E194" s="71">
        <v>3.6251886991810589E-2</v>
      </c>
      <c r="F194" s="71">
        <v>3.1249885299616323E-2</v>
      </c>
      <c r="G194" s="71">
        <v>0.10667010162107857</v>
      </c>
      <c r="H194" s="71">
        <v>6.3425389694804601E-2</v>
      </c>
      <c r="I194" s="71">
        <v>2.7267115858307548E-2</v>
      </c>
      <c r="J194" s="71">
        <v>2.4365624146253734E-2</v>
      </c>
      <c r="K194" s="71">
        <v>2.7788736516432867E-2</v>
      </c>
      <c r="L194" s="71">
        <v>9.7968352104030709E-2</v>
      </c>
      <c r="M194" s="71">
        <v>0.16476786162783816</v>
      </c>
      <c r="N194" s="71">
        <v>0.20080890880035232</v>
      </c>
      <c r="O194" s="71">
        <v>0.16946751618184233</v>
      </c>
      <c r="P194" s="72">
        <v>0.13050152979986104</v>
      </c>
      <c r="Q194" s="82"/>
    </row>
    <row r="195" spans="1:17" x14ac:dyDescent="0.25">
      <c r="A195" s="69" t="s">
        <v>175</v>
      </c>
      <c r="B195" s="70">
        <v>2.2474151113071467E-2</v>
      </c>
      <c r="C195" s="71">
        <v>3.1634697656351657E-2</v>
      </c>
      <c r="D195" s="71">
        <v>2.1735558575061535E-2</v>
      </c>
      <c r="E195" s="71">
        <v>6.6136448521475931E-3</v>
      </c>
      <c r="F195" s="71">
        <v>1.7699120229293295E-2</v>
      </c>
      <c r="G195" s="71">
        <v>2.404026487862513E-2</v>
      </c>
      <c r="H195" s="71">
        <v>1.1067835092443398E-2</v>
      </c>
      <c r="I195" s="71">
        <v>5.0390140324330056E-3</v>
      </c>
      <c r="J195" s="71">
        <v>1.9950095354262853E-2</v>
      </c>
      <c r="K195" s="71">
        <v>1.113837946147209E-2</v>
      </c>
      <c r="L195" s="71">
        <v>3.1728714201834887E-2</v>
      </c>
      <c r="M195" s="71">
        <v>1.3014572015196789E-2</v>
      </c>
      <c r="N195" s="71">
        <v>3.1318235124521226E-2</v>
      </c>
      <c r="O195" s="71">
        <v>3.5084324240690433E-2</v>
      </c>
      <c r="P195" s="72">
        <v>2.2321037311194229E-2</v>
      </c>
      <c r="Q195" s="82"/>
    </row>
    <row r="196" spans="1:17" x14ac:dyDescent="0.25">
      <c r="A196" s="69" t="s">
        <v>176</v>
      </c>
      <c r="B196" s="75">
        <v>0</v>
      </c>
      <c r="C196" s="71">
        <v>5.84015563944521E-3</v>
      </c>
      <c r="D196" s="71">
        <v>7.0449238968461874E-3</v>
      </c>
      <c r="E196" s="71">
        <v>1.0299608983865901E-3</v>
      </c>
      <c r="F196" s="71">
        <v>1.5101325411053541E-3</v>
      </c>
      <c r="G196" s="71">
        <v>9.0497348479104192E-3</v>
      </c>
      <c r="H196" s="73">
        <v>0</v>
      </c>
      <c r="I196" s="71">
        <v>1.8217003561002002E-3</v>
      </c>
      <c r="J196" s="73">
        <v>0</v>
      </c>
      <c r="K196" s="71">
        <v>2.4016362307696993E-3</v>
      </c>
      <c r="L196" s="73">
        <v>0</v>
      </c>
      <c r="M196" s="73">
        <v>0</v>
      </c>
      <c r="N196" s="71">
        <v>9.2001603764852596E-4</v>
      </c>
      <c r="O196" s="71">
        <v>1.2791139798985558E-2</v>
      </c>
      <c r="P196" s="72">
        <v>4.994382573235305E-3</v>
      </c>
      <c r="Q196" s="82"/>
    </row>
    <row r="197" spans="1:17" x14ac:dyDescent="0.25">
      <c r="A197" s="69" t="s">
        <v>177</v>
      </c>
      <c r="B197" s="75">
        <v>0</v>
      </c>
      <c r="C197" s="71">
        <v>8.5664252969104449E-3</v>
      </c>
      <c r="D197" s="71">
        <v>3.5289252707589747E-3</v>
      </c>
      <c r="E197" s="71">
        <v>2.3296659392248098E-3</v>
      </c>
      <c r="F197" s="71">
        <v>1.7819863719238493E-3</v>
      </c>
      <c r="G197" s="71">
        <v>5.5804845170195393E-3</v>
      </c>
      <c r="H197" s="73">
        <v>0</v>
      </c>
      <c r="I197" s="73">
        <v>0</v>
      </c>
      <c r="J197" s="71">
        <v>2.240711380456604E-3</v>
      </c>
      <c r="K197" s="71">
        <v>1.7930961507367947E-3</v>
      </c>
      <c r="L197" s="73">
        <v>0</v>
      </c>
      <c r="M197" s="71">
        <v>6.0248219334183067E-3</v>
      </c>
      <c r="N197" s="73">
        <v>0</v>
      </c>
      <c r="O197" s="71">
        <v>6.3955698994927791E-3</v>
      </c>
      <c r="P197" s="72">
        <v>1.2183193912763167E-2</v>
      </c>
      <c r="Q197" s="82"/>
    </row>
    <row r="198" spans="1:17" ht="15.75" thickBot="1" x14ac:dyDescent="0.3">
      <c r="A198" s="76" t="s">
        <v>53</v>
      </c>
      <c r="B198" s="89">
        <v>4.2390305956825651</v>
      </c>
      <c r="C198" s="88">
        <v>6.0950631314743688</v>
      </c>
      <c r="D198" s="88">
        <v>4.4963622008719462</v>
      </c>
      <c r="E198" s="88">
        <v>2.0074051561014845</v>
      </c>
      <c r="F198" s="88">
        <v>2.7057186253378354</v>
      </c>
      <c r="G198" s="88">
        <v>8.793649419049455</v>
      </c>
      <c r="H198" s="88">
        <v>3.1397140152147984</v>
      </c>
      <c r="I198" s="88">
        <v>2.2607592753414516</v>
      </c>
      <c r="J198" s="88">
        <v>1.681082202628704</v>
      </c>
      <c r="K198" s="88">
        <v>3.1028460411026821</v>
      </c>
      <c r="L198" s="88">
        <v>3.3356428050702669</v>
      </c>
      <c r="M198" s="88">
        <v>4.2734230357080536</v>
      </c>
      <c r="N198" s="88">
        <v>3.8038992182659377</v>
      </c>
      <c r="O198" s="88">
        <v>7.4280955627272602</v>
      </c>
      <c r="P198" s="79">
        <v>2.2729151925131705</v>
      </c>
      <c r="Q198" s="82"/>
    </row>
    <row r="199" spans="1:17" ht="15.75" thickTop="1" x14ac:dyDescent="0.25"/>
  </sheetData>
  <mergeCells count="33"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  <mergeCell ref="C34:D34"/>
    <mergeCell ref="C35:D35"/>
    <mergeCell ref="C36:D36"/>
    <mergeCell ref="C37:D37"/>
    <mergeCell ref="C38:D38"/>
    <mergeCell ref="C21:I21"/>
    <mergeCell ref="C28:E28"/>
    <mergeCell ref="C30:C31"/>
    <mergeCell ref="C32:D32"/>
    <mergeCell ref="C33:D33"/>
    <mergeCell ref="C17:D18"/>
    <mergeCell ref="E17:F17"/>
    <mergeCell ref="H17:H18"/>
    <mergeCell ref="I17:I18"/>
    <mergeCell ref="C19:C20"/>
    <mergeCell ref="C5:I5"/>
    <mergeCell ref="C6:D7"/>
    <mergeCell ref="E6:F6"/>
    <mergeCell ref="H6:H7"/>
    <mergeCell ref="I6:I7"/>
    <mergeCell ref="C47:E47"/>
    <mergeCell ref="C8:C9"/>
    <mergeCell ref="C10:I10"/>
    <mergeCell ref="C16:I16"/>
  </mergeCells>
  <pageMargins left="0.25" right="0.2" top="0.25" bottom="0.25" header="0.55000000000000004" footer="0.05"/>
  <pageSetup scale="64" fitToHeight="0" orientation="landscape" r:id="rId1"/>
  <rowBreaks count="1" manualBreakCount="1">
    <brk id="4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5" ma:contentTypeDescription="Create a new document." ma:contentTypeScope="" ma:versionID="0caa28814b435ae3c48b0d92a9bfb42e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9b73c6992da2e798853e66d1d99781ba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VMX3MACP777Z-1758609593-50650</_dlc_DocId>
    <_dlc_DocIdUrl xmlns="d16efad5-0601-4cf0-b7c2-89968258c777">
      <Url>https://icfonline.sharepoint.com/sites/ihd-dhs/WealthIndex/_layouts/15/DocIdRedir.aspx?ID=VMX3MACP777Z-1758609593-50650</Url>
      <Description>VMX3MACP777Z-1758609593-50650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0A1168-9A1B-43FF-B4A0-DD50BB7D5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fad5-0601-4cf0-b7c2-89968258c777"/>
    <ds:schemaRef ds:uri="251e6315-8a21-4c41-9f95-409fcb022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F73500-E09E-4293-8FD7-B11D5633E31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  <ds:schemaRef ds:uri="d16efad5-0601-4cf0-b7c2-89968258c777"/>
  </ds:schemaRefs>
</ds:datastoreItem>
</file>

<file path=customXml/itemProps4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2022-05-17T18:23:44Z</cp:lastPrinted>
  <dcterms:created xsi:type="dcterms:W3CDTF">2013-08-06T13:22:30Z</dcterms:created>
  <dcterms:modified xsi:type="dcterms:W3CDTF">2023-03-21T22:35:58Z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04e3096f-f725-428d-a4bf-e6171bfca788</vt:lpwstr>
  </property>
</Properties>
</file>